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ent_Alternate Wars\Gun_Control_History\Firearm_Production\Upload\"/>
    </mc:Choice>
  </mc:AlternateContent>
  <xr:revisionPtr revIDLastSave="0" documentId="13_ncr:1_{9E0606EF-CF78-4667-880E-FA720A8709E3}" xr6:coauthVersionLast="45" xr6:coauthVersionMax="45" xr10:uidLastSave="{00000000-0000-0000-0000-000000000000}"/>
  <bookViews>
    <workbookView xWindow="-16620" yWindow="4470" windowWidth="28800" windowHeight="7110" xr2:uid="{4B8608BA-53D4-41B2-B669-DCC079B1D867}"/>
  </bookViews>
  <sheets>
    <sheet name="Raw Data" sheetId="1" r:id="rId1"/>
    <sheet name="Loss Rate" sheetId="3" r:id="rId2"/>
    <sheet name="Sources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3" l="1"/>
  <c r="E3" i="3" s="1"/>
  <c r="C4" i="3" l="1"/>
  <c r="F3" i="3"/>
  <c r="D44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D75" i="1"/>
  <c r="I75" i="1" s="1"/>
  <c r="D74" i="1"/>
  <c r="I74" i="1" s="1"/>
  <c r="D73" i="1"/>
  <c r="I73" i="1" s="1"/>
  <c r="D72" i="1"/>
  <c r="I72" i="1" s="1"/>
  <c r="D71" i="1"/>
  <c r="I71" i="1" s="1"/>
  <c r="D70" i="1"/>
  <c r="I70" i="1" s="1"/>
  <c r="D69" i="1"/>
  <c r="I69" i="1" s="1"/>
  <c r="D68" i="1"/>
  <c r="I68" i="1" s="1"/>
  <c r="D67" i="1"/>
  <c r="I67" i="1" s="1"/>
  <c r="D66" i="1"/>
  <c r="I66" i="1" s="1"/>
  <c r="D65" i="1"/>
  <c r="I65" i="1" s="1"/>
  <c r="D64" i="1"/>
  <c r="I64" i="1" s="1"/>
  <c r="D63" i="1"/>
  <c r="I63" i="1" s="1"/>
  <c r="D62" i="1"/>
  <c r="I62" i="1" s="1"/>
  <c r="D61" i="1"/>
  <c r="I61" i="1" s="1"/>
  <c r="D60" i="1"/>
  <c r="I60" i="1" s="1"/>
  <c r="D59" i="1"/>
  <c r="I59" i="1" s="1"/>
  <c r="D58" i="1"/>
  <c r="I58" i="1" s="1"/>
  <c r="D57" i="1"/>
  <c r="I57" i="1" s="1"/>
  <c r="D56" i="1"/>
  <c r="I56" i="1" s="1"/>
  <c r="D55" i="1"/>
  <c r="I55" i="1" s="1"/>
  <c r="D54" i="1"/>
  <c r="I54" i="1" s="1"/>
  <c r="D53" i="1"/>
  <c r="I53" i="1" s="1"/>
  <c r="D52" i="1"/>
  <c r="I52" i="1" s="1"/>
  <c r="D51" i="1"/>
  <c r="I51" i="1" s="1"/>
  <c r="D50" i="1"/>
  <c r="I50" i="1" s="1"/>
  <c r="D49" i="1"/>
  <c r="I49" i="1" s="1"/>
  <c r="D48" i="1"/>
  <c r="I48" i="1" s="1"/>
  <c r="D47" i="1"/>
  <c r="I47" i="1" s="1"/>
  <c r="D46" i="1"/>
  <c r="I46" i="1" s="1"/>
  <c r="D45" i="1"/>
  <c r="I45" i="1" s="1"/>
  <c r="L3" i="1"/>
  <c r="K3" i="1"/>
  <c r="K4" i="1" s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E4" i="3" l="1"/>
  <c r="C5" i="3" s="1"/>
  <c r="D4" i="3"/>
  <c r="J45" i="1"/>
  <c r="I44" i="1"/>
  <c r="K5" i="1"/>
  <c r="L4" i="1"/>
  <c r="D5" i="3" l="1"/>
  <c r="E5" i="3" s="1"/>
  <c r="F4" i="3"/>
  <c r="J46" i="1"/>
  <c r="K6" i="1"/>
  <c r="L5" i="1"/>
  <c r="C6" i="3" l="1"/>
  <c r="D6" i="3" s="1"/>
  <c r="E6" i="3" s="1"/>
  <c r="J47" i="1"/>
  <c r="K7" i="1"/>
  <c r="L6" i="1"/>
  <c r="F5" i="3" l="1"/>
  <c r="C7" i="3"/>
  <c r="D7" i="3" s="1"/>
  <c r="J48" i="1"/>
  <c r="K8" i="1"/>
  <c r="L7" i="1"/>
  <c r="E7" i="3" l="1"/>
  <c r="F6" i="3"/>
  <c r="J49" i="1"/>
  <c r="K9" i="1"/>
  <c r="L8" i="1"/>
  <c r="C8" i="3" l="1"/>
  <c r="D8" i="3" s="1"/>
  <c r="J50" i="1"/>
  <c r="K10" i="1"/>
  <c r="L9" i="1"/>
  <c r="F7" i="3" l="1"/>
  <c r="J51" i="1"/>
  <c r="K11" i="1"/>
  <c r="L10" i="1"/>
  <c r="E8" i="3" l="1"/>
  <c r="C9" i="3" s="1"/>
  <c r="J52" i="1"/>
  <c r="K12" i="1"/>
  <c r="L11" i="1"/>
  <c r="F8" i="3" l="1"/>
  <c r="I3" i="3" s="1"/>
  <c r="K3" i="3" s="1"/>
  <c r="J53" i="1"/>
  <c r="K13" i="1"/>
  <c r="L12" i="1"/>
  <c r="D9" i="3" l="1"/>
  <c r="E9" i="3" s="1"/>
  <c r="C10" i="3" s="1"/>
  <c r="J54" i="1"/>
  <c r="K14" i="1"/>
  <c r="L13" i="1"/>
  <c r="F9" i="3" l="1"/>
  <c r="J55" i="1"/>
  <c r="K15" i="1"/>
  <c r="L14" i="1"/>
  <c r="D10" i="3" l="1"/>
  <c r="E10" i="3" s="1"/>
  <c r="J56" i="1"/>
  <c r="K16" i="1"/>
  <c r="L15" i="1"/>
  <c r="F10" i="3" l="1"/>
  <c r="C11" i="3"/>
  <c r="D11" i="3" s="1"/>
  <c r="J57" i="1"/>
  <c r="K17" i="1"/>
  <c r="L16" i="1"/>
  <c r="E11" i="3" l="1"/>
  <c r="J58" i="1"/>
  <c r="K18" i="1"/>
  <c r="L17" i="1"/>
  <c r="F11" i="3" l="1"/>
  <c r="C12" i="3"/>
  <c r="D12" i="3" s="1"/>
  <c r="J59" i="1"/>
  <c r="K19" i="1"/>
  <c r="L18" i="1"/>
  <c r="E12" i="3" l="1"/>
  <c r="J60" i="1"/>
  <c r="K20" i="1"/>
  <c r="L19" i="1"/>
  <c r="F12" i="3" l="1"/>
  <c r="C13" i="3"/>
  <c r="J61" i="1"/>
  <c r="K21" i="1"/>
  <c r="L20" i="1"/>
  <c r="D13" i="3" l="1"/>
  <c r="E13" i="3" s="1"/>
  <c r="J62" i="1"/>
  <c r="K22" i="1"/>
  <c r="L21" i="1"/>
  <c r="F13" i="3" l="1"/>
  <c r="C14" i="3"/>
  <c r="J63" i="1"/>
  <c r="K23" i="1"/>
  <c r="L22" i="1"/>
  <c r="D14" i="3" l="1"/>
  <c r="E14" i="3" s="1"/>
  <c r="J64" i="1"/>
  <c r="K24" i="1"/>
  <c r="L23" i="1"/>
  <c r="F14" i="3" l="1"/>
  <c r="C15" i="3"/>
  <c r="J65" i="1"/>
  <c r="K25" i="1"/>
  <c r="L24" i="1"/>
  <c r="D15" i="3" l="1"/>
  <c r="E15" i="3" s="1"/>
  <c r="J66" i="1"/>
  <c r="K26" i="1"/>
  <c r="L25" i="1"/>
  <c r="F15" i="3" l="1"/>
  <c r="C16" i="3"/>
  <c r="J67" i="1"/>
  <c r="K27" i="1"/>
  <c r="L26" i="1"/>
  <c r="D16" i="3" l="1"/>
  <c r="E16" i="3" s="1"/>
  <c r="J68" i="1"/>
  <c r="K28" i="1"/>
  <c r="L27" i="1"/>
  <c r="F16" i="3" l="1"/>
  <c r="C17" i="3"/>
  <c r="J69" i="1"/>
  <c r="K29" i="1"/>
  <c r="L28" i="1"/>
  <c r="D17" i="3" l="1"/>
  <c r="E17" i="3" s="1"/>
  <c r="J70" i="1"/>
  <c r="K30" i="1"/>
  <c r="L29" i="1"/>
  <c r="F17" i="3" l="1"/>
  <c r="C18" i="3"/>
  <c r="J71" i="1"/>
  <c r="K31" i="1"/>
  <c r="L30" i="1"/>
  <c r="D18" i="3" l="1"/>
  <c r="E18" i="3" s="1"/>
  <c r="J72" i="1"/>
  <c r="K32" i="1"/>
  <c r="L31" i="1"/>
  <c r="F18" i="3" l="1"/>
  <c r="I4" i="3" s="1"/>
  <c r="K4" i="3" s="1"/>
  <c r="C19" i="3"/>
  <c r="J73" i="1"/>
  <c r="K33" i="1"/>
  <c r="L32" i="1"/>
  <c r="D19" i="3" l="1"/>
  <c r="E19" i="3" s="1"/>
  <c r="J74" i="1"/>
  <c r="K34" i="1"/>
  <c r="L33" i="1"/>
  <c r="F19" i="3" l="1"/>
  <c r="C20" i="3"/>
  <c r="J75" i="1"/>
  <c r="K35" i="1"/>
  <c r="L34" i="1"/>
  <c r="D20" i="3" l="1"/>
  <c r="E20" i="3" s="1"/>
  <c r="K36" i="1"/>
  <c r="L35" i="1"/>
  <c r="F20" i="3" l="1"/>
  <c r="C21" i="3"/>
  <c r="D21" i="3" s="1"/>
  <c r="E21" i="3" s="1"/>
  <c r="K37" i="1"/>
  <c r="L36" i="1"/>
  <c r="F21" i="3" l="1"/>
  <c r="C22" i="3"/>
  <c r="D22" i="3" s="1"/>
  <c r="K38" i="1"/>
  <c r="L37" i="1"/>
  <c r="E22" i="3" l="1"/>
  <c r="K39" i="1"/>
  <c r="L38" i="1"/>
  <c r="F22" i="3" l="1"/>
  <c r="C23" i="3"/>
  <c r="K40" i="1"/>
  <c r="L39" i="1"/>
  <c r="D23" i="3" l="1"/>
  <c r="E23" i="3" s="1"/>
  <c r="K41" i="1"/>
  <c r="L40" i="1"/>
  <c r="F23" i="3" l="1"/>
  <c r="C24" i="3"/>
  <c r="K42" i="1"/>
  <c r="L41" i="1"/>
  <c r="D24" i="3" l="1"/>
  <c r="E24" i="3" s="1"/>
  <c r="K43" i="1"/>
  <c r="L42" i="1"/>
  <c r="F24" i="3" l="1"/>
  <c r="C25" i="3"/>
  <c r="L43" i="1"/>
  <c r="K44" i="1"/>
  <c r="D25" i="3" l="1"/>
  <c r="E25" i="3" s="1"/>
  <c r="K45" i="1"/>
  <c r="L44" i="1"/>
  <c r="F25" i="3" l="1"/>
  <c r="C26" i="3"/>
  <c r="K46" i="1"/>
  <c r="L45" i="1"/>
  <c r="D26" i="3" l="1"/>
  <c r="E26" i="3" s="1"/>
  <c r="K47" i="1"/>
  <c r="L46" i="1"/>
  <c r="F26" i="3" l="1"/>
  <c r="C27" i="3"/>
  <c r="K48" i="1"/>
  <c r="L47" i="1"/>
  <c r="D27" i="3" l="1"/>
  <c r="E27" i="3" s="1"/>
  <c r="K49" i="1"/>
  <c r="L48" i="1"/>
  <c r="F27" i="3" l="1"/>
  <c r="C28" i="3"/>
  <c r="K50" i="1"/>
  <c r="L49" i="1"/>
  <c r="D28" i="3" l="1"/>
  <c r="E28" i="3" s="1"/>
  <c r="K51" i="1"/>
  <c r="L50" i="1"/>
  <c r="F28" i="3" l="1"/>
  <c r="I5" i="3" s="1"/>
  <c r="K5" i="3" s="1"/>
  <c r="C29" i="3"/>
  <c r="K52" i="1"/>
  <c r="L51" i="1"/>
  <c r="D29" i="3" l="1"/>
  <c r="E29" i="3" s="1"/>
  <c r="K53" i="1"/>
  <c r="L52" i="1"/>
  <c r="F29" i="3" l="1"/>
  <c r="C30" i="3"/>
  <c r="K54" i="1"/>
  <c r="L53" i="1"/>
  <c r="D30" i="3" l="1"/>
  <c r="E30" i="3" s="1"/>
  <c r="K55" i="1"/>
  <c r="L54" i="1"/>
  <c r="F30" i="3" l="1"/>
  <c r="C31" i="3"/>
  <c r="K56" i="1"/>
  <c r="L55" i="1"/>
  <c r="D31" i="3" l="1"/>
  <c r="E31" i="3" s="1"/>
  <c r="K57" i="1"/>
  <c r="L56" i="1"/>
  <c r="F31" i="3" l="1"/>
  <c r="C32" i="3"/>
  <c r="K58" i="1"/>
  <c r="L57" i="1"/>
  <c r="D32" i="3" l="1"/>
  <c r="E32" i="3" s="1"/>
  <c r="K59" i="1"/>
  <c r="L58" i="1"/>
  <c r="F32" i="3" l="1"/>
  <c r="C33" i="3"/>
  <c r="K60" i="1"/>
  <c r="L59" i="1"/>
  <c r="D33" i="3" l="1"/>
  <c r="E33" i="3" s="1"/>
  <c r="K61" i="1"/>
  <c r="L60" i="1"/>
  <c r="F33" i="3" l="1"/>
  <c r="C34" i="3"/>
  <c r="K62" i="1"/>
  <c r="L61" i="1"/>
  <c r="D34" i="3" l="1"/>
  <c r="E34" i="3" s="1"/>
  <c r="K63" i="1"/>
  <c r="L62" i="1"/>
  <c r="F34" i="3" l="1"/>
  <c r="C35" i="3"/>
  <c r="K64" i="1"/>
  <c r="L63" i="1"/>
  <c r="D35" i="3" l="1"/>
  <c r="E35" i="3" s="1"/>
  <c r="K65" i="1"/>
  <c r="L64" i="1"/>
  <c r="F35" i="3" l="1"/>
  <c r="C36" i="3"/>
  <c r="K66" i="1"/>
  <c r="L65" i="1"/>
  <c r="D36" i="3" l="1"/>
  <c r="E36" i="3" s="1"/>
  <c r="K67" i="1"/>
  <c r="L66" i="1"/>
  <c r="F36" i="3" l="1"/>
  <c r="C37" i="3"/>
  <c r="K68" i="1"/>
  <c r="L67" i="1"/>
  <c r="D37" i="3" l="1"/>
  <c r="E37" i="3" s="1"/>
  <c r="K69" i="1"/>
  <c r="L68" i="1"/>
  <c r="F37" i="3" l="1"/>
  <c r="C38" i="3"/>
  <c r="K70" i="1"/>
  <c r="L69" i="1"/>
  <c r="D38" i="3" l="1"/>
  <c r="E38" i="3" s="1"/>
  <c r="K71" i="1"/>
  <c r="L70" i="1"/>
  <c r="F38" i="3" l="1"/>
  <c r="I6" i="3" s="1"/>
  <c r="K6" i="3" s="1"/>
  <c r="C39" i="3"/>
  <c r="K72" i="1"/>
  <c r="L71" i="1"/>
  <c r="D39" i="3" l="1"/>
  <c r="E39" i="3" s="1"/>
  <c r="K73" i="1"/>
  <c r="L72" i="1"/>
  <c r="F39" i="3" l="1"/>
  <c r="C40" i="3"/>
  <c r="K74" i="1"/>
  <c r="L73" i="1"/>
  <c r="D40" i="3" l="1"/>
  <c r="E40" i="3" s="1"/>
  <c r="K75" i="1"/>
  <c r="L75" i="1" s="1"/>
  <c r="L74" i="1"/>
  <c r="F40" i="3" l="1"/>
  <c r="C41" i="3"/>
  <c r="D41" i="3" l="1"/>
  <c r="E41" i="3" s="1"/>
  <c r="F41" i="3" l="1"/>
  <c r="C42" i="3"/>
  <c r="D42" i="3" l="1"/>
  <c r="E42" i="3" s="1"/>
  <c r="F42" i="3" l="1"/>
  <c r="C43" i="3"/>
  <c r="D43" i="3" l="1"/>
  <c r="E43" i="3" s="1"/>
  <c r="F43" i="3" l="1"/>
  <c r="C44" i="3"/>
  <c r="D44" i="3" l="1"/>
  <c r="E44" i="3" s="1"/>
  <c r="F44" i="3" l="1"/>
  <c r="C45" i="3"/>
  <c r="D45" i="3" l="1"/>
  <c r="E45" i="3" s="1"/>
  <c r="F45" i="3" l="1"/>
  <c r="C46" i="3"/>
  <c r="D46" i="3" l="1"/>
  <c r="E46" i="3" s="1"/>
  <c r="F46" i="3" l="1"/>
  <c r="C47" i="3"/>
  <c r="D47" i="3" l="1"/>
  <c r="E47" i="3" s="1"/>
  <c r="F47" i="3" l="1"/>
  <c r="C48" i="3"/>
  <c r="D48" i="3" l="1"/>
  <c r="E48" i="3" s="1"/>
  <c r="F48" i="3" l="1"/>
  <c r="I7" i="3" s="1"/>
  <c r="K7" i="3" s="1"/>
  <c r="C49" i="3"/>
  <c r="D49" i="3" l="1"/>
  <c r="E49" i="3" s="1"/>
  <c r="F49" i="3" l="1"/>
  <c r="C50" i="3"/>
  <c r="D50" i="3" l="1"/>
  <c r="E50" i="3" s="1"/>
  <c r="F50" i="3" l="1"/>
  <c r="C51" i="3"/>
  <c r="D51" i="3" l="1"/>
  <c r="E51" i="3" s="1"/>
  <c r="F51" i="3" l="1"/>
  <c r="C52" i="3"/>
  <c r="D52" i="3" l="1"/>
  <c r="E52" i="3" s="1"/>
  <c r="F52" i="3" l="1"/>
  <c r="C53" i="3"/>
  <c r="D53" i="3" l="1"/>
  <c r="E53" i="3" s="1"/>
  <c r="F53" i="3" l="1"/>
  <c r="C54" i="3"/>
  <c r="D54" i="3" l="1"/>
  <c r="E54" i="3" s="1"/>
  <c r="F54" i="3" l="1"/>
  <c r="C55" i="3"/>
  <c r="D55" i="3" l="1"/>
  <c r="E55" i="3" s="1"/>
  <c r="F55" i="3" l="1"/>
  <c r="C56" i="3"/>
  <c r="D56" i="3" l="1"/>
  <c r="E56" i="3" s="1"/>
  <c r="F56" i="3" l="1"/>
  <c r="C57" i="3"/>
  <c r="D57" i="3" l="1"/>
  <c r="E57" i="3" s="1"/>
  <c r="F57" i="3" l="1"/>
  <c r="C58" i="3"/>
  <c r="D58" i="3" l="1"/>
  <c r="E58" i="3" s="1"/>
  <c r="F58" i="3" l="1"/>
  <c r="I8" i="3" s="1"/>
  <c r="K8" i="3" s="1"/>
  <c r="C59" i="3"/>
  <c r="D59" i="3" l="1"/>
  <c r="E59" i="3" s="1"/>
  <c r="F59" i="3" l="1"/>
  <c r="C60" i="3"/>
  <c r="D60" i="3" l="1"/>
  <c r="E60" i="3" s="1"/>
  <c r="F60" i="3" l="1"/>
  <c r="C61" i="3"/>
  <c r="D61" i="3" l="1"/>
  <c r="E61" i="3" s="1"/>
  <c r="F61" i="3" l="1"/>
  <c r="C62" i="3"/>
  <c r="D62" i="3" l="1"/>
  <c r="E62" i="3" s="1"/>
  <c r="F62" i="3" l="1"/>
  <c r="C63" i="3"/>
  <c r="D63" i="3" l="1"/>
  <c r="E63" i="3" s="1"/>
  <c r="F63" i="3" l="1"/>
  <c r="C64" i="3"/>
  <c r="D64" i="3" l="1"/>
  <c r="E64" i="3" s="1"/>
  <c r="F64" i="3" l="1"/>
  <c r="C65" i="3"/>
  <c r="D65" i="3" l="1"/>
  <c r="E65" i="3" s="1"/>
  <c r="F65" i="3" l="1"/>
  <c r="C66" i="3"/>
  <c r="D66" i="3" l="1"/>
  <c r="E66" i="3" s="1"/>
  <c r="F66" i="3" l="1"/>
  <c r="C67" i="3"/>
  <c r="D67" i="3" l="1"/>
  <c r="E67" i="3" s="1"/>
  <c r="F67" i="3" l="1"/>
  <c r="C68" i="3"/>
  <c r="D68" i="3" l="1"/>
  <c r="E68" i="3" s="1"/>
  <c r="F68" i="3" l="1"/>
  <c r="I9" i="3" s="1"/>
  <c r="K9" i="3" s="1"/>
  <c r="C69" i="3"/>
  <c r="D69" i="3" l="1"/>
  <c r="E69" i="3" s="1"/>
  <c r="F69" i="3" l="1"/>
  <c r="C70" i="3"/>
  <c r="D70" i="3" l="1"/>
  <c r="E70" i="3" s="1"/>
  <c r="F70" i="3" l="1"/>
  <c r="C71" i="3"/>
  <c r="D71" i="3" l="1"/>
  <c r="E71" i="3" s="1"/>
  <c r="F71" i="3" l="1"/>
  <c r="C72" i="3"/>
  <c r="D72" i="3" l="1"/>
  <c r="E72" i="3" s="1"/>
  <c r="F72" i="3" l="1"/>
  <c r="C73" i="3"/>
  <c r="D73" i="3" l="1"/>
  <c r="E73" i="3" s="1"/>
  <c r="F73" i="3" l="1"/>
  <c r="C74" i="3"/>
  <c r="D74" i="3" l="1"/>
  <c r="E74" i="3" s="1"/>
  <c r="F74" i="3" l="1"/>
  <c r="C75" i="3"/>
  <c r="D75" i="3" l="1"/>
  <c r="E75" i="3" s="1"/>
  <c r="F75" i="3" s="1"/>
  <c r="I10" i="3" s="1"/>
  <c r="K10" i="3" l="1"/>
  <c r="I11" i="3"/>
</calcChain>
</file>

<file path=xl/sharedStrings.xml><?xml version="1.0" encoding="utf-8"?>
<sst xmlns="http://schemas.openxmlformats.org/spreadsheetml/2006/main" count="253" uniqueCount="35">
  <si>
    <t>1899-1945</t>
  </si>
  <si>
    <t>Yearly Production</t>
  </si>
  <si>
    <t>Total Handguns</t>
  </si>
  <si>
    <t>Revolvers</t>
  </si>
  <si>
    <t>Pistols</t>
  </si>
  <si>
    <t>N/A</t>
  </si>
  <si>
    <t>Rifles</t>
  </si>
  <si>
    <t>Shotguns</t>
  </si>
  <si>
    <t>Total Long Guns</t>
  </si>
  <si>
    <t>Misc. Firearms</t>
  </si>
  <si>
    <t>Total Firearms</t>
  </si>
  <si>
    <t>Cumulative Firearm Stockpiles</t>
  </si>
  <si>
    <t>YEAR</t>
  </si>
  <si>
    <t>Annual Loss Rate</t>
  </si>
  <si>
    <t>New Firearms Made</t>
  </si>
  <si>
    <t>Cumulative Stockpile</t>
  </si>
  <si>
    <t>Corr. Stockpile (mil.)</t>
  </si>
  <si>
    <t>Loss Corrected Stockpile</t>
  </si>
  <si>
    <t>Annual Lossses</t>
  </si>
  <si>
    <t>US Population</t>
  </si>
  <si>
    <t>Total Firearms in Circulation (Millions)</t>
  </si>
  <si>
    <t>Firearms Per 1000 Population</t>
  </si>
  <si>
    <t>(estimate of pop)</t>
  </si>
  <si>
    <t>(census population)</t>
  </si>
  <si>
    <t>NOTES</t>
  </si>
  <si>
    <t>million guns lost over the 72 years from 1945-2017.</t>
  </si>
  <si>
    <t>Guns Lost</t>
  </si>
  <si>
    <t>The data used to assemble this came from two main sources:</t>
  </si>
  <si>
    <r>
      <t>Targeting Guns: Firearms and Their Control</t>
    </r>
    <r>
      <rPr>
        <sz val="11"/>
        <color theme="1"/>
        <rFont val="Calibri"/>
        <family val="2"/>
        <scheme val="minor"/>
      </rPr>
      <t xml:space="preserve"> by Gary Kleck (2017)</t>
    </r>
  </si>
  <si>
    <r>
      <t xml:space="preserve">BATF: </t>
    </r>
    <r>
      <rPr>
        <i/>
        <sz val="11"/>
        <color theme="1"/>
        <rFont val="Calibri"/>
        <family val="2"/>
        <scheme val="minor"/>
      </rPr>
      <t>Firearms Commerce in the United States: Annual Statistical Update – 2019.</t>
    </r>
  </si>
  <si>
    <t>Kleck assembled data on firearms production from 1899 to 1994 using several sources, the main ones being:</t>
  </si>
  <si>
    <t>1899 to 1967: Firearms &amp; Violence in American Life: A Staff Report Submitted to the National Commission on the Causes and Prevention of Violence, Newton and Zimring (1969) (17.9~ MB PDF)</t>
  </si>
  <si>
    <t>I chose to cut off Kleck's figures in 1985 (which is why the color of the data changes); because data from 1986-2017 is available in the Bureau of Alcohol Tobacco &amp; Firearms' Firearms Commerce in the United States: Annual Statistical Update – 2019 (1.1~ MB PDF) which also offers greater granularity in what types of weapons are produced. (instead of generic 'handgun', it is 'pistol/revolver'.)</t>
  </si>
  <si>
    <t>1969-1972 (Handguns): Firearms and Federal Law: The Gun Control Act of 1968, Zimring (1975)</t>
  </si>
  <si>
    <t>1975-1991: Bureau of Alcohol Tobacco &amp; Firearms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</si>
</sst>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8" borderId="0" applyNumberFormat="0" applyBorder="0" applyAlignment="0" applyProtection="0"/>
    <xf numFmtId="0" fontId="4" fillId="9" borderId="0" applyNumberFormat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3" xfId="0" applyNumberForma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5" borderId="2" xfId="0" applyNumberFormat="1" applyFill="1" applyBorder="1" applyAlignment="1">
      <alignment horizontal="center" vertical="center" wrapText="1"/>
    </xf>
    <xf numFmtId="3" fontId="0" fillId="5" borderId="2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3" fontId="0" fillId="0" borderId="7" xfId="0" applyNumberForma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/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0" fillId="7" borderId="0" xfId="0" applyNumberFormat="1" applyFill="1" applyAlignment="1">
      <alignment horizontal="center"/>
    </xf>
    <xf numFmtId="0" fontId="0" fillId="0" borderId="0" xfId="0" applyFill="1"/>
    <xf numFmtId="3" fontId="0" fillId="0" borderId="0" xfId="0" applyNumberFormat="1" applyFill="1" applyAlignment="1">
      <alignment horizontal="center"/>
    </xf>
    <xf numFmtId="164" fontId="3" fillId="8" borderId="0" xfId="1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3" borderId="0" xfId="0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4" fillId="9" borderId="0" xfId="2" applyAlignment="1">
      <alignment horizontal="center"/>
    </xf>
    <xf numFmtId="0" fontId="4" fillId="9" borderId="0" xfId="2" applyAlignment="1">
      <alignment horizontal="center" wrapText="1"/>
    </xf>
    <xf numFmtId="3" fontId="5" fillId="7" borderId="0" xfId="0" applyNumberFormat="1" applyFont="1" applyFill="1" applyAlignment="1">
      <alignment horizontal="center"/>
    </xf>
    <xf numFmtId="4" fontId="0" fillId="7" borderId="0" xfId="0" applyNumberFormat="1" applyFill="1" applyAlignment="1">
      <alignment horizontal="center"/>
    </xf>
    <xf numFmtId="0" fontId="4" fillId="9" borderId="0" xfId="2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6" fillId="9" borderId="2" xfId="2" applyFont="1" applyBorder="1" applyAlignment="1">
      <alignment horizontal="center" wrapText="1"/>
    </xf>
    <xf numFmtId="0" fontId="6" fillId="9" borderId="2" xfId="2" applyFont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0" xfId="0" applyFont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66CFE-9DEC-49C9-A7FC-66454BA26F73}">
  <dimension ref="A1:L75"/>
  <sheetViews>
    <sheetView tabSelected="1" zoomScale="85" zoomScaleNormal="85" workbookViewId="0">
      <pane xSplit="1" ySplit="2" topLeftCell="D70" activePane="bottomRight" state="frozen"/>
      <selection pane="topRight" activeCell="B1" sqref="B1"/>
      <selection pane="bottomLeft" activeCell="A3" sqref="A3"/>
      <selection pane="bottomRight" activeCell="F92" sqref="F92"/>
    </sheetView>
  </sheetViews>
  <sheetFormatPr defaultRowHeight="15" x14ac:dyDescent="0.25"/>
  <cols>
    <col min="1" max="1" width="10.42578125" bestFit="1" customWidth="1"/>
    <col min="2" max="2" width="9.28515625" style="3" bestFit="1" customWidth="1"/>
    <col min="3" max="3" width="10.42578125" style="3" bestFit="1" customWidth="1"/>
    <col min="4" max="4" width="15.7109375" style="3" bestFit="1" customWidth="1"/>
    <col min="5" max="5" width="10.5703125" style="3" bestFit="1" customWidth="1"/>
    <col min="6" max="6" width="16.5703125" style="3" bestFit="1" customWidth="1"/>
    <col min="7" max="7" width="16" style="3" bestFit="1" customWidth="1"/>
    <col min="8" max="9" width="14.5703125" style="3" bestFit="1" customWidth="1"/>
    <col min="10" max="10" width="15.7109375" style="3" bestFit="1" customWidth="1"/>
    <col min="11" max="11" width="16" style="3" bestFit="1" customWidth="1"/>
    <col min="12" max="12" width="14.5703125" style="3" bestFit="1" customWidth="1"/>
  </cols>
  <sheetData>
    <row r="1" spans="1:12" x14ac:dyDescent="0.25">
      <c r="A1" s="18" t="s">
        <v>12</v>
      </c>
      <c r="B1" s="19" t="s">
        <v>1</v>
      </c>
      <c r="C1" s="20"/>
      <c r="D1" s="20"/>
      <c r="E1" s="20"/>
      <c r="F1" s="20"/>
      <c r="G1" s="20"/>
      <c r="H1" s="20"/>
      <c r="I1" s="20"/>
      <c r="J1" s="21" t="s">
        <v>11</v>
      </c>
      <c r="K1" s="21"/>
      <c r="L1" s="21"/>
    </row>
    <row r="2" spans="1:12" x14ac:dyDescent="0.25">
      <c r="A2" s="18" t="s">
        <v>12</v>
      </c>
      <c r="B2" s="15" t="s">
        <v>4</v>
      </c>
      <c r="C2" s="13" t="s">
        <v>3</v>
      </c>
      <c r="D2" s="13" t="s">
        <v>2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  <c r="J2" s="14" t="s">
        <v>2</v>
      </c>
      <c r="K2" s="14" t="s">
        <v>8</v>
      </c>
      <c r="L2" s="14" t="s">
        <v>10</v>
      </c>
    </row>
    <row r="3" spans="1:12" x14ac:dyDescent="0.25">
      <c r="A3" s="7" t="s">
        <v>0</v>
      </c>
      <c r="B3" s="16" t="s">
        <v>5</v>
      </c>
      <c r="C3" s="11" t="s">
        <v>5</v>
      </c>
      <c r="D3" s="11">
        <v>12657618</v>
      </c>
      <c r="E3" s="11" t="s">
        <v>5</v>
      </c>
      <c r="F3" s="11" t="s">
        <v>5</v>
      </c>
      <c r="G3" s="11">
        <v>34251565</v>
      </c>
      <c r="H3" s="11" t="s">
        <v>5</v>
      </c>
      <c r="I3" s="11">
        <v>46909183</v>
      </c>
      <c r="J3" s="12">
        <f>D3</f>
        <v>12657618</v>
      </c>
      <c r="K3" s="12">
        <f>G3</f>
        <v>34251565</v>
      </c>
      <c r="L3" s="12">
        <f>I3</f>
        <v>46909183</v>
      </c>
    </row>
    <row r="4" spans="1:12" x14ac:dyDescent="0.25">
      <c r="A4" s="7">
        <v>1946</v>
      </c>
      <c r="B4" s="4" t="s">
        <v>5</v>
      </c>
      <c r="C4" s="2" t="s">
        <v>5</v>
      </c>
      <c r="D4" s="2">
        <v>176745</v>
      </c>
      <c r="E4" s="2" t="s">
        <v>5</v>
      </c>
      <c r="F4" s="2" t="s">
        <v>5</v>
      </c>
      <c r="G4" s="2">
        <v>1356620</v>
      </c>
      <c r="H4" s="2" t="s">
        <v>5</v>
      </c>
      <c r="I4" s="2">
        <v>1533365</v>
      </c>
      <c r="J4" s="2">
        <f>J3+D4</f>
        <v>12834363</v>
      </c>
      <c r="K4" s="2">
        <f>K3+G4</f>
        <v>35608185</v>
      </c>
      <c r="L4" s="2">
        <f>SUM(J4:K4)</f>
        <v>48442548</v>
      </c>
    </row>
    <row r="5" spans="1:12" x14ac:dyDescent="0.25">
      <c r="A5" s="7">
        <v>1947</v>
      </c>
      <c r="B5" s="4" t="s">
        <v>5</v>
      </c>
      <c r="C5" s="2" t="s">
        <v>5</v>
      </c>
      <c r="D5" s="2">
        <v>264256</v>
      </c>
      <c r="E5" s="2" t="s">
        <v>5</v>
      </c>
      <c r="F5" s="2" t="s">
        <v>5</v>
      </c>
      <c r="G5" s="2">
        <v>1836669</v>
      </c>
      <c r="H5" s="2" t="s">
        <v>5</v>
      </c>
      <c r="I5" s="2">
        <v>2100925</v>
      </c>
      <c r="J5" s="2">
        <f t="shared" ref="J5:J42" si="0">J4+D5</f>
        <v>13098619</v>
      </c>
      <c r="K5" s="2">
        <f t="shared" ref="K5:K68" si="1">K4+G5</f>
        <v>37444854</v>
      </c>
      <c r="L5" s="2">
        <f t="shared" ref="L5:L68" si="2">SUM(J5:K5)</f>
        <v>50543473</v>
      </c>
    </row>
    <row r="6" spans="1:12" x14ac:dyDescent="0.25">
      <c r="A6" s="7">
        <v>1948</v>
      </c>
      <c r="B6" s="4" t="s">
        <v>5</v>
      </c>
      <c r="C6" s="2" t="s">
        <v>5</v>
      </c>
      <c r="D6" s="2">
        <v>444034</v>
      </c>
      <c r="E6" s="2" t="s">
        <v>5</v>
      </c>
      <c r="F6" s="2" t="s">
        <v>5</v>
      </c>
      <c r="G6" s="2">
        <v>2215524</v>
      </c>
      <c r="H6" s="2" t="s">
        <v>5</v>
      </c>
      <c r="I6" s="2">
        <v>2659558</v>
      </c>
      <c r="J6" s="2">
        <f t="shared" si="0"/>
        <v>13542653</v>
      </c>
      <c r="K6" s="2">
        <f t="shared" si="1"/>
        <v>39660378</v>
      </c>
      <c r="L6" s="2">
        <f t="shared" si="2"/>
        <v>53203031</v>
      </c>
    </row>
    <row r="7" spans="1:12" x14ac:dyDescent="0.25">
      <c r="A7" s="7">
        <v>1949</v>
      </c>
      <c r="B7" s="4" t="s">
        <v>5</v>
      </c>
      <c r="C7" s="2" t="s">
        <v>5</v>
      </c>
      <c r="D7" s="2">
        <v>262504</v>
      </c>
      <c r="E7" s="2" t="s">
        <v>5</v>
      </c>
      <c r="F7" s="2" t="s">
        <v>5</v>
      </c>
      <c r="G7" s="2">
        <v>1940925</v>
      </c>
      <c r="H7" s="2" t="s">
        <v>5</v>
      </c>
      <c r="I7" s="2">
        <v>2203429</v>
      </c>
      <c r="J7" s="2">
        <f t="shared" si="0"/>
        <v>13805157</v>
      </c>
      <c r="K7" s="2">
        <f t="shared" si="1"/>
        <v>41601303</v>
      </c>
      <c r="L7" s="2">
        <f t="shared" si="2"/>
        <v>55406460</v>
      </c>
    </row>
    <row r="8" spans="1:12" x14ac:dyDescent="0.25">
      <c r="A8" s="7">
        <v>1950</v>
      </c>
      <c r="B8" s="4" t="s">
        <v>5</v>
      </c>
      <c r="C8" s="2" t="s">
        <v>5</v>
      </c>
      <c r="D8" s="2">
        <v>278038</v>
      </c>
      <c r="E8" s="2" t="s">
        <v>5</v>
      </c>
      <c r="F8" s="2" t="s">
        <v>5</v>
      </c>
      <c r="G8" s="2">
        <v>2217583</v>
      </c>
      <c r="H8" s="2" t="s">
        <v>5</v>
      </c>
      <c r="I8" s="2">
        <v>2495621</v>
      </c>
      <c r="J8" s="2">
        <f t="shared" si="0"/>
        <v>14083195</v>
      </c>
      <c r="K8" s="2">
        <f t="shared" si="1"/>
        <v>43818886</v>
      </c>
      <c r="L8" s="2">
        <f t="shared" si="2"/>
        <v>57902081</v>
      </c>
    </row>
    <row r="9" spans="1:12" x14ac:dyDescent="0.25">
      <c r="A9" s="7">
        <v>1951</v>
      </c>
      <c r="B9" s="4" t="s">
        <v>5</v>
      </c>
      <c r="C9" s="2" t="s">
        <v>5</v>
      </c>
      <c r="D9" s="2">
        <v>348373</v>
      </c>
      <c r="E9" s="2" t="s">
        <v>5</v>
      </c>
      <c r="F9" s="2" t="s">
        <v>5</v>
      </c>
      <c r="G9" s="2">
        <v>1738210</v>
      </c>
      <c r="H9" s="2" t="s">
        <v>5</v>
      </c>
      <c r="I9" s="2">
        <v>2086583</v>
      </c>
      <c r="J9" s="2">
        <f t="shared" si="0"/>
        <v>14431568</v>
      </c>
      <c r="K9" s="2">
        <f t="shared" si="1"/>
        <v>45557096</v>
      </c>
      <c r="L9" s="2">
        <f t="shared" si="2"/>
        <v>59988664</v>
      </c>
    </row>
    <row r="10" spans="1:12" x14ac:dyDescent="0.25">
      <c r="A10" s="7">
        <v>1952</v>
      </c>
      <c r="B10" s="4" t="s">
        <v>5</v>
      </c>
      <c r="C10" s="2" t="s">
        <v>5</v>
      </c>
      <c r="D10" s="2">
        <v>454229</v>
      </c>
      <c r="E10" s="2" t="s">
        <v>5</v>
      </c>
      <c r="F10" s="2" t="s">
        <v>5</v>
      </c>
      <c r="G10" s="2">
        <v>1503422</v>
      </c>
      <c r="H10" s="2" t="s">
        <v>5</v>
      </c>
      <c r="I10" s="2">
        <v>1957651</v>
      </c>
      <c r="J10" s="2">
        <f t="shared" si="0"/>
        <v>14885797</v>
      </c>
      <c r="K10" s="2">
        <f t="shared" si="1"/>
        <v>47060518</v>
      </c>
      <c r="L10" s="2">
        <f t="shared" si="2"/>
        <v>61946315</v>
      </c>
    </row>
    <row r="11" spans="1:12" x14ac:dyDescent="0.25">
      <c r="A11" s="17">
        <v>1953</v>
      </c>
      <c r="B11" s="2" t="s">
        <v>5</v>
      </c>
      <c r="C11" s="2" t="s">
        <v>5</v>
      </c>
      <c r="D11" s="2">
        <v>415857</v>
      </c>
      <c r="E11" s="2" t="s">
        <v>5</v>
      </c>
      <c r="F11" s="2" t="s">
        <v>5</v>
      </c>
      <c r="G11" s="2">
        <v>1583063</v>
      </c>
      <c r="H11" s="2" t="s">
        <v>5</v>
      </c>
      <c r="I11" s="2">
        <v>1998920</v>
      </c>
      <c r="J11" s="2">
        <f t="shared" si="0"/>
        <v>15301654</v>
      </c>
      <c r="K11" s="2">
        <f t="shared" si="1"/>
        <v>48643581</v>
      </c>
      <c r="L11" s="2">
        <f t="shared" si="2"/>
        <v>63945235</v>
      </c>
    </row>
    <row r="12" spans="1:12" x14ac:dyDescent="0.25">
      <c r="A12" s="1">
        <v>1954</v>
      </c>
      <c r="B12" s="2" t="s">
        <v>5</v>
      </c>
      <c r="C12" s="2" t="s">
        <v>5</v>
      </c>
      <c r="D12" s="2">
        <v>376455</v>
      </c>
      <c r="E12" s="2" t="s">
        <v>5</v>
      </c>
      <c r="F12" s="2" t="s">
        <v>5</v>
      </c>
      <c r="G12" s="2">
        <v>1236362</v>
      </c>
      <c r="H12" s="2" t="s">
        <v>5</v>
      </c>
      <c r="I12" s="2">
        <v>1612817</v>
      </c>
      <c r="J12" s="2">
        <f t="shared" si="0"/>
        <v>15678109</v>
      </c>
      <c r="K12" s="2">
        <f t="shared" si="1"/>
        <v>49879943</v>
      </c>
      <c r="L12" s="2">
        <f t="shared" si="2"/>
        <v>65558052</v>
      </c>
    </row>
    <row r="13" spans="1:12" x14ac:dyDescent="0.25">
      <c r="A13" s="1">
        <v>1955</v>
      </c>
      <c r="B13" s="2" t="s">
        <v>5</v>
      </c>
      <c r="C13" s="2" t="s">
        <v>5</v>
      </c>
      <c r="D13" s="2">
        <v>429237</v>
      </c>
      <c r="E13" s="2" t="s">
        <v>5</v>
      </c>
      <c r="F13" s="2" t="s">
        <v>5</v>
      </c>
      <c r="G13" s="2">
        <v>1399846</v>
      </c>
      <c r="H13" s="2" t="s">
        <v>5</v>
      </c>
      <c r="I13" s="2">
        <v>1829083</v>
      </c>
      <c r="J13" s="2">
        <f t="shared" si="0"/>
        <v>16107346</v>
      </c>
      <c r="K13" s="2">
        <f t="shared" si="1"/>
        <v>51279789</v>
      </c>
      <c r="L13" s="2">
        <f t="shared" si="2"/>
        <v>67387135</v>
      </c>
    </row>
    <row r="14" spans="1:12" x14ac:dyDescent="0.25">
      <c r="A14" s="1">
        <v>1956</v>
      </c>
      <c r="B14" s="2" t="s">
        <v>5</v>
      </c>
      <c r="C14" s="2" t="s">
        <v>5</v>
      </c>
      <c r="D14" s="2">
        <v>534964</v>
      </c>
      <c r="E14" s="2" t="s">
        <v>5</v>
      </c>
      <c r="F14" s="2" t="s">
        <v>5</v>
      </c>
      <c r="G14" s="2">
        <v>1513834</v>
      </c>
      <c r="H14" s="2" t="s">
        <v>5</v>
      </c>
      <c r="I14" s="2">
        <v>2048798</v>
      </c>
      <c r="J14" s="2">
        <f t="shared" si="0"/>
        <v>16642310</v>
      </c>
      <c r="K14" s="2">
        <f t="shared" si="1"/>
        <v>52793623</v>
      </c>
      <c r="L14" s="2">
        <f t="shared" si="2"/>
        <v>69435933</v>
      </c>
    </row>
    <row r="15" spans="1:12" x14ac:dyDescent="0.25">
      <c r="A15" s="1">
        <v>1957</v>
      </c>
      <c r="B15" s="2" t="s">
        <v>5</v>
      </c>
      <c r="C15" s="2" t="s">
        <v>5</v>
      </c>
      <c r="D15" s="2">
        <v>538032</v>
      </c>
      <c r="E15" s="2" t="s">
        <v>5</v>
      </c>
      <c r="F15" s="2" t="s">
        <v>5</v>
      </c>
      <c r="G15" s="2">
        <v>1442544</v>
      </c>
      <c r="H15" s="2" t="s">
        <v>5</v>
      </c>
      <c r="I15" s="2">
        <v>1980576</v>
      </c>
      <c r="J15" s="2">
        <f t="shared" si="0"/>
        <v>17180342</v>
      </c>
      <c r="K15" s="2">
        <f t="shared" si="1"/>
        <v>54236167</v>
      </c>
      <c r="L15" s="2">
        <f t="shared" si="2"/>
        <v>71416509</v>
      </c>
    </row>
    <row r="16" spans="1:12" x14ac:dyDescent="0.25">
      <c r="A16" s="1">
        <v>1958</v>
      </c>
      <c r="B16" s="2" t="s">
        <v>5</v>
      </c>
      <c r="C16" s="2" t="s">
        <v>5</v>
      </c>
      <c r="D16" s="2">
        <v>519362</v>
      </c>
      <c r="E16" s="2" t="s">
        <v>5</v>
      </c>
      <c r="F16" s="2" t="s">
        <v>5</v>
      </c>
      <c r="G16" s="2">
        <v>1227579</v>
      </c>
      <c r="H16" s="2" t="s">
        <v>5</v>
      </c>
      <c r="I16" s="2">
        <v>1746941</v>
      </c>
      <c r="J16" s="2">
        <f t="shared" si="0"/>
        <v>17699704</v>
      </c>
      <c r="K16" s="2">
        <f t="shared" si="1"/>
        <v>55463746</v>
      </c>
      <c r="L16" s="2">
        <f t="shared" si="2"/>
        <v>73163450</v>
      </c>
    </row>
    <row r="17" spans="1:12" x14ac:dyDescent="0.25">
      <c r="A17" s="1">
        <v>1959</v>
      </c>
      <c r="B17" s="2" t="s">
        <v>5</v>
      </c>
      <c r="C17" s="2" t="s">
        <v>5</v>
      </c>
      <c r="D17" s="2">
        <v>648672</v>
      </c>
      <c r="E17" s="2" t="s">
        <v>5</v>
      </c>
      <c r="F17" s="2" t="s">
        <v>5</v>
      </c>
      <c r="G17" s="2">
        <v>1526066</v>
      </c>
      <c r="H17" s="2" t="s">
        <v>5</v>
      </c>
      <c r="I17" s="2">
        <v>2174738</v>
      </c>
      <c r="J17" s="2">
        <f t="shared" si="0"/>
        <v>18348376</v>
      </c>
      <c r="K17" s="2">
        <f t="shared" si="1"/>
        <v>56989812</v>
      </c>
      <c r="L17" s="2">
        <f t="shared" si="2"/>
        <v>75338188</v>
      </c>
    </row>
    <row r="18" spans="1:12" x14ac:dyDescent="0.25">
      <c r="A18" s="1">
        <v>1960</v>
      </c>
      <c r="B18" s="2" t="s">
        <v>5</v>
      </c>
      <c r="C18" s="2" t="s">
        <v>5</v>
      </c>
      <c r="D18" s="2">
        <v>602843</v>
      </c>
      <c r="E18" s="2" t="s">
        <v>5</v>
      </c>
      <c r="F18" s="2" t="s">
        <v>5</v>
      </c>
      <c r="G18" s="2">
        <v>1560034</v>
      </c>
      <c r="H18" s="2" t="s">
        <v>5</v>
      </c>
      <c r="I18" s="2">
        <v>2162877</v>
      </c>
      <c r="J18" s="2">
        <f t="shared" si="0"/>
        <v>18951219</v>
      </c>
      <c r="K18" s="2">
        <f t="shared" si="1"/>
        <v>58549846</v>
      </c>
      <c r="L18" s="2">
        <f t="shared" si="2"/>
        <v>77501065</v>
      </c>
    </row>
    <row r="19" spans="1:12" x14ac:dyDescent="0.25">
      <c r="A19" s="1">
        <v>1961</v>
      </c>
      <c r="B19" s="2" t="s">
        <v>5</v>
      </c>
      <c r="C19" s="2" t="s">
        <v>5</v>
      </c>
      <c r="D19" s="2">
        <v>561742</v>
      </c>
      <c r="E19" s="2" t="s">
        <v>5</v>
      </c>
      <c r="F19" s="2" t="s">
        <v>5</v>
      </c>
      <c r="G19" s="2">
        <v>1473809</v>
      </c>
      <c r="H19" s="2" t="s">
        <v>5</v>
      </c>
      <c r="I19" s="2">
        <v>2035551</v>
      </c>
      <c r="J19" s="2">
        <f t="shared" si="0"/>
        <v>19512961</v>
      </c>
      <c r="K19" s="2">
        <f t="shared" si="1"/>
        <v>60023655</v>
      </c>
      <c r="L19" s="2">
        <f t="shared" si="2"/>
        <v>79536616</v>
      </c>
    </row>
    <row r="20" spans="1:12" x14ac:dyDescent="0.25">
      <c r="A20" s="1">
        <v>1962</v>
      </c>
      <c r="B20" s="2" t="s">
        <v>5</v>
      </c>
      <c r="C20" s="2" t="s">
        <v>5</v>
      </c>
      <c r="D20" s="2">
        <v>598649</v>
      </c>
      <c r="E20" s="2" t="s">
        <v>5</v>
      </c>
      <c r="F20" s="2" t="s">
        <v>5</v>
      </c>
      <c r="G20" s="2">
        <v>1467719</v>
      </c>
      <c r="H20" s="2" t="s">
        <v>5</v>
      </c>
      <c r="I20" s="2">
        <v>2066368</v>
      </c>
      <c r="J20" s="2">
        <f t="shared" si="0"/>
        <v>20111610</v>
      </c>
      <c r="K20" s="2">
        <f t="shared" si="1"/>
        <v>61491374</v>
      </c>
      <c r="L20" s="2">
        <f t="shared" si="2"/>
        <v>81602984</v>
      </c>
    </row>
    <row r="21" spans="1:12" x14ac:dyDescent="0.25">
      <c r="A21" s="1">
        <v>1963</v>
      </c>
      <c r="B21" s="2" t="s">
        <v>5</v>
      </c>
      <c r="C21" s="2" t="s">
        <v>5</v>
      </c>
      <c r="D21" s="2">
        <v>676062</v>
      </c>
      <c r="E21" s="2" t="s">
        <v>5</v>
      </c>
      <c r="F21" s="2" t="s">
        <v>5</v>
      </c>
      <c r="G21" s="2">
        <v>1555762</v>
      </c>
      <c r="H21" s="2" t="s">
        <v>5</v>
      </c>
      <c r="I21" s="2">
        <v>2231824</v>
      </c>
      <c r="J21" s="2">
        <f t="shared" si="0"/>
        <v>20787672</v>
      </c>
      <c r="K21" s="2">
        <f t="shared" si="1"/>
        <v>63047136</v>
      </c>
      <c r="L21" s="2">
        <f t="shared" si="2"/>
        <v>83834808</v>
      </c>
    </row>
    <row r="22" spans="1:12" x14ac:dyDescent="0.25">
      <c r="A22" s="1">
        <v>1964</v>
      </c>
      <c r="B22" s="2" t="s">
        <v>5</v>
      </c>
      <c r="C22" s="2" t="s">
        <v>5</v>
      </c>
      <c r="D22" s="2">
        <v>744273</v>
      </c>
      <c r="E22" s="2" t="s">
        <v>5</v>
      </c>
      <c r="F22" s="2" t="s">
        <v>5</v>
      </c>
      <c r="G22" s="2">
        <v>1778620</v>
      </c>
      <c r="H22" s="2" t="s">
        <v>5</v>
      </c>
      <c r="I22" s="2">
        <v>2522893</v>
      </c>
      <c r="J22" s="2">
        <f t="shared" si="0"/>
        <v>21531945</v>
      </c>
      <c r="K22" s="2">
        <f t="shared" si="1"/>
        <v>64825756</v>
      </c>
      <c r="L22" s="2">
        <f t="shared" si="2"/>
        <v>86357701</v>
      </c>
    </row>
    <row r="23" spans="1:12" x14ac:dyDescent="0.25">
      <c r="A23" s="1">
        <v>1965</v>
      </c>
      <c r="B23" s="2" t="s">
        <v>5</v>
      </c>
      <c r="C23" s="2" t="s">
        <v>5</v>
      </c>
      <c r="D23" s="2">
        <v>1013300</v>
      </c>
      <c r="E23" s="2" t="s">
        <v>5</v>
      </c>
      <c r="F23" s="2" t="s">
        <v>5</v>
      </c>
      <c r="G23" s="2">
        <v>2107921</v>
      </c>
      <c r="H23" s="2" t="s">
        <v>5</v>
      </c>
      <c r="I23" s="2">
        <v>3121221</v>
      </c>
      <c r="J23" s="2">
        <f t="shared" si="0"/>
        <v>22545245</v>
      </c>
      <c r="K23" s="2">
        <f t="shared" si="1"/>
        <v>66933677</v>
      </c>
      <c r="L23" s="2">
        <f t="shared" si="2"/>
        <v>89478922</v>
      </c>
    </row>
    <row r="24" spans="1:12" x14ac:dyDescent="0.25">
      <c r="A24" s="1">
        <v>1966</v>
      </c>
      <c r="B24" s="2" t="s">
        <v>5</v>
      </c>
      <c r="C24" s="2" t="s">
        <v>5</v>
      </c>
      <c r="D24" s="2">
        <v>1212817</v>
      </c>
      <c r="E24" s="2" t="s">
        <v>5</v>
      </c>
      <c r="F24" s="2" t="s">
        <v>5</v>
      </c>
      <c r="G24" s="2">
        <v>2309250</v>
      </c>
      <c r="H24" s="2" t="s">
        <v>5</v>
      </c>
      <c r="I24" s="2">
        <v>3522067</v>
      </c>
      <c r="J24" s="2">
        <f t="shared" si="0"/>
        <v>23758062</v>
      </c>
      <c r="K24" s="2">
        <f t="shared" si="1"/>
        <v>69242927</v>
      </c>
      <c r="L24" s="2">
        <f t="shared" si="2"/>
        <v>93000989</v>
      </c>
    </row>
    <row r="25" spans="1:12" x14ac:dyDescent="0.25">
      <c r="A25" s="1">
        <v>1967</v>
      </c>
      <c r="B25" s="2" t="s">
        <v>5</v>
      </c>
      <c r="C25" s="2" t="s">
        <v>5</v>
      </c>
      <c r="D25" s="2">
        <v>1673417</v>
      </c>
      <c r="E25" s="2" t="s">
        <v>5</v>
      </c>
      <c r="F25" s="2" t="s">
        <v>5</v>
      </c>
      <c r="G25" s="2">
        <v>2413345</v>
      </c>
      <c r="H25" s="2" t="s">
        <v>5</v>
      </c>
      <c r="I25" s="2">
        <v>4086762</v>
      </c>
      <c r="J25" s="2">
        <f t="shared" si="0"/>
        <v>25431479</v>
      </c>
      <c r="K25" s="2">
        <f t="shared" si="1"/>
        <v>71656272</v>
      </c>
      <c r="L25" s="2">
        <f t="shared" si="2"/>
        <v>97087751</v>
      </c>
    </row>
    <row r="26" spans="1:12" x14ac:dyDescent="0.25">
      <c r="A26" s="1">
        <v>1968</v>
      </c>
      <c r="B26" s="2" t="s">
        <v>5</v>
      </c>
      <c r="C26" s="2" t="s">
        <v>5</v>
      </c>
      <c r="D26" s="2">
        <v>2414724</v>
      </c>
      <c r="E26" s="2" t="s">
        <v>5</v>
      </c>
      <c r="F26" s="2" t="s">
        <v>5</v>
      </c>
      <c r="G26" s="2">
        <v>2799776</v>
      </c>
      <c r="H26" s="2" t="s">
        <v>5</v>
      </c>
      <c r="I26" s="2">
        <v>5214500</v>
      </c>
      <c r="J26" s="2">
        <f t="shared" si="0"/>
        <v>27846203</v>
      </c>
      <c r="K26" s="2">
        <f t="shared" si="1"/>
        <v>74456048</v>
      </c>
      <c r="L26" s="2">
        <f t="shared" si="2"/>
        <v>102302251</v>
      </c>
    </row>
    <row r="27" spans="1:12" x14ac:dyDescent="0.25">
      <c r="A27" s="1">
        <v>1969</v>
      </c>
      <c r="B27" s="2" t="s">
        <v>5</v>
      </c>
      <c r="C27" s="2" t="s">
        <v>5</v>
      </c>
      <c r="D27" s="2">
        <v>1725383</v>
      </c>
      <c r="E27" s="2" t="s">
        <v>5</v>
      </c>
      <c r="F27" s="2" t="s">
        <v>5</v>
      </c>
      <c r="G27" s="2">
        <v>3084186</v>
      </c>
      <c r="H27" s="2" t="s">
        <v>5</v>
      </c>
      <c r="I27" s="2">
        <v>4809569</v>
      </c>
      <c r="J27" s="2">
        <f t="shared" si="0"/>
        <v>29571586</v>
      </c>
      <c r="K27" s="2">
        <f t="shared" si="1"/>
        <v>77540234</v>
      </c>
      <c r="L27" s="2">
        <f t="shared" si="2"/>
        <v>107111820</v>
      </c>
    </row>
    <row r="28" spans="1:12" x14ac:dyDescent="0.25">
      <c r="A28" s="1">
        <v>1970</v>
      </c>
      <c r="B28" s="2" t="s">
        <v>5</v>
      </c>
      <c r="C28" s="2" t="s">
        <v>5</v>
      </c>
      <c r="D28" s="2">
        <v>1673227</v>
      </c>
      <c r="E28" s="2" t="s">
        <v>5</v>
      </c>
      <c r="F28" s="2" t="s">
        <v>5</v>
      </c>
      <c r="G28" s="2">
        <v>3132686</v>
      </c>
      <c r="H28" s="2" t="s">
        <v>5</v>
      </c>
      <c r="I28" s="2">
        <v>4805913</v>
      </c>
      <c r="J28" s="2">
        <f t="shared" si="0"/>
        <v>31244813</v>
      </c>
      <c r="K28" s="2">
        <f t="shared" si="1"/>
        <v>80672920</v>
      </c>
      <c r="L28" s="2">
        <f t="shared" si="2"/>
        <v>111917733</v>
      </c>
    </row>
    <row r="29" spans="1:12" x14ac:dyDescent="0.25">
      <c r="A29" s="1">
        <v>1971</v>
      </c>
      <c r="B29" s="2" t="s">
        <v>5</v>
      </c>
      <c r="C29" s="2" t="s">
        <v>5</v>
      </c>
      <c r="D29" s="2">
        <v>1777862</v>
      </c>
      <c r="E29" s="2" t="s">
        <v>5</v>
      </c>
      <c r="F29" s="2" t="s">
        <v>5</v>
      </c>
      <c r="G29" s="2">
        <v>3233186</v>
      </c>
      <c r="H29" s="2" t="s">
        <v>5</v>
      </c>
      <c r="I29" s="2">
        <v>5011048</v>
      </c>
      <c r="J29" s="2">
        <f t="shared" si="0"/>
        <v>33022675</v>
      </c>
      <c r="K29" s="2">
        <f t="shared" si="1"/>
        <v>83906106</v>
      </c>
      <c r="L29" s="2">
        <f t="shared" si="2"/>
        <v>116928781</v>
      </c>
    </row>
    <row r="30" spans="1:12" x14ac:dyDescent="0.25">
      <c r="A30" s="1">
        <v>1972</v>
      </c>
      <c r="B30" s="2" t="s">
        <v>5</v>
      </c>
      <c r="C30" s="2" t="s">
        <v>5</v>
      </c>
      <c r="D30" s="2">
        <v>2106883</v>
      </c>
      <c r="E30" s="2" t="s">
        <v>5</v>
      </c>
      <c r="F30" s="2" t="s">
        <v>5</v>
      </c>
      <c r="G30" s="2">
        <v>3269316</v>
      </c>
      <c r="H30" s="2" t="s">
        <v>5</v>
      </c>
      <c r="I30" s="2">
        <v>5376199</v>
      </c>
      <c r="J30" s="2">
        <f t="shared" si="0"/>
        <v>35129558</v>
      </c>
      <c r="K30" s="2">
        <f t="shared" si="1"/>
        <v>87175422</v>
      </c>
      <c r="L30" s="2">
        <f t="shared" si="2"/>
        <v>122304980</v>
      </c>
    </row>
    <row r="31" spans="1:12" x14ac:dyDescent="0.25">
      <c r="A31" s="1">
        <v>1973</v>
      </c>
      <c r="B31" s="2" t="s">
        <v>5</v>
      </c>
      <c r="C31" s="2" t="s">
        <v>5</v>
      </c>
      <c r="D31" s="2">
        <v>1781261</v>
      </c>
      <c r="E31" s="2" t="s">
        <v>5</v>
      </c>
      <c r="F31" s="2" t="s">
        <v>5</v>
      </c>
      <c r="G31" s="2">
        <v>3930432</v>
      </c>
      <c r="H31" s="2" t="s">
        <v>5</v>
      </c>
      <c r="I31" s="2">
        <v>5711693</v>
      </c>
      <c r="J31" s="2">
        <f t="shared" si="0"/>
        <v>36910819</v>
      </c>
      <c r="K31" s="2">
        <f t="shared" si="1"/>
        <v>91105854</v>
      </c>
      <c r="L31" s="2">
        <f t="shared" si="2"/>
        <v>128016673</v>
      </c>
    </row>
    <row r="32" spans="1:12" x14ac:dyDescent="0.25">
      <c r="A32" s="1">
        <v>1974</v>
      </c>
      <c r="B32" s="2" t="s">
        <v>5</v>
      </c>
      <c r="C32" s="2" t="s">
        <v>5</v>
      </c>
      <c r="D32" s="2">
        <v>2175818</v>
      </c>
      <c r="E32" s="2" t="s">
        <v>5</v>
      </c>
      <c r="F32" s="2" t="s">
        <v>5</v>
      </c>
      <c r="G32" s="2">
        <v>4394790</v>
      </c>
      <c r="H32" s="2" t="s">
        <v>5</v>
      </c>
      <c r="I32" s="2">
        <v>6570608</v>
      </c>
      <c r="J32" s="2">
        <f t="shared" si="0"/>
        <v>39086637</v>
      </c>
      <c r="K32" s="2">
        <f t="shared" si="1"/>
        <v>95500644</v>
      </c>
      <c r="L32" s="2">
        <f t="shared" si="2"/>
        <v>134587281</v>
      </c>
    </row>
    <row r="33" spans="1:12" x14ac:dyDescent="0.25">
      <c r="A33" s="1">
        <v>1975</v>
      </c>
      <c r="B33" s="2" t="s">
        <v>5</v>
      </c>
      <c r="C33" s="2" t="s">
        <v>5</v>
      </c>
      <c r="D33" s="2">
        <v>1995077</v>
      </c>
      <c r="E33" s="2" t="s">
        <v>5</v>
      </c>
      <c r="F33" s="2" t="s">
        <v>5</v>
      </c>
      <c r="G33" s="2">
        <v>3332767</v>
      </c>
      <c r="H33" s="2" t="s">
        <v>5</v>
      </c>
      <c r="I33" s="2">
        <v>5327844</v>
      </c>
      <c r="J33" s="2">
        <f t="shared" si="0"/>
        <v>41081714</v>
      </c>
      <c r="K33" s="2">
        <f t="shared" si="1"/>
        <v>98833411</v>
      </c>
      <c r="L33" s="2">
        <f t="shared" si="2"/>
        <v>139915125</v>
      </c>
    </row>
    <row r="34" spans="1:12" x14ac:dyDescent="0.25">
      <c r="A34" s="1">
        <v>1976</v>
      </c>
      <c r="B34" s="2" t="s">
        <v>5</v>
      </c>
      <c r="C34" s="2" t="s">
        <v>5</v>
      </c>
      <c r="D34" s="2">
        <v>2026689</v>
      </c>
      <c r="E34" s="2" t="s">
        <v>5</v>
      </c>
      <c r="F34" s="2" t="s">
        <v>5</v>
      </c>
      <c r="G34" s="2">
        <v>3708975</v>
      </c>
      <c r="H34" s="2" t="s">
        <v>5</v>
      </c>
      <c r="I34" s="2">
        <v>5735664</v>
      </c>
      <c r="J34" s="2">
        <f t="shared" si="0"/>
        <v>43108403</v>
      </c>
      <c r="K34" s="2">
        <f t="shared" si="1"/>
        <v>102542386</v>
      </c>
      <c r="L34" s="2">
        <f t="shared" si="2"/>
        <v>145650789</v>
      </c>
    </row>
    <row r="35" spans="1:12" x14ac:dyDescent="0.25">
      <c r="A35" s="1">
        <v>1977</v>
      </c>
      <c r="B35" s="2" t="s">
        <v>5</v>
      </c>
      <c r="C35" s="2" t="s">
        <v>5</v>
      </c>
      <c r="D35" s="2">
        <v>1914050</v>
      </c>
      <c r="E35" s="2" t="s">
        <v>5</v>
      </c>
      <c r="F35" s="2" t="s">
        <v>5</v>
      </c>
      <c r="G35" s="2">
        <v>3183161</v>
      </c>
      <c r="H35" s="2" t="s">
        <v>5</v>
      </c>
      <c r="I35" s="2">
        <v>5097211</v>
      </c>
      <c r="J35" s="2">
        <f t="shared" si="0"/>
        <v>45022453</v>
      </c>
      <c r="K35" s="2">
        <f t="shared" si="1"/>
        <v>105725547</v>
      </c>
      <c r="L35" s="2">
        <f t="shared" si="2"/>
        <v>150748000</v>
      </c>
    </row>
    <row r="36" spans="1:12" x14ac:dyDescent="0.25">
      <c r="A36" s="1">
        <v>1978</v>
      </c>
      <c r="B36" s="2" t="s">
        <v>5</v>
      </c>
      <c r="C36" s="2" t="s">
        <v>5</v>
      </c>
      <c r="D36" s="2">
        <v>1972498</v>
      </c>
      <c r="E36" s="2" t="s">
        <v>5</v>
      </c>
      <c r="F36" s="2" t="s">
        <v>5</v>
      </c>
      <c r="G36" s="2">
        <v>3444020</v>
      </c>
      <c r="H36" s="2" t="s">
        <v>5</v>
      </c>
      <c r="I36" s="2">
        <v>5416518</v>
      </c>
      <c r="J36" s="2">
        <f t="shared" si="0"/>
        <v>46994951</v>
      </c>
      <c r="K36" s="2">
        <f t="shared" si="1"/>
        <v>109169567</v>
      </c>
      <c r="L36" s="2">
        <f t="shared" si="2"/>
        <v>156164518</v>
      </c>
    </row>
    <row r="37" spans="1:12" x14ac:dyDescent="0.25">
      <c r="A37" s="1">
        <v>1979</v>
      </c>
      <c r="B37" s="2" t="s">
        <v>5</v>
      </c>
      <c r="C37" s="2" t="s">
        <v>5</v>
      </c>
      <c r="D37" s="2">
        <v>2231088</v>
      </c>
      <c r="E37" s="2" t="s">
        <v>5</v>
      </c>
      <c r="F37" s="2" t="s">
        <v>5</v>
      </c>
      <c r="G37" s="2">
        <v>3493255</v>
      </c>
      <c r="H37" s="2" t="s">
        <v>5</v>
      </c>
      <c r="I37" s="2">
        <v>5724343</v>
      </c>
      <c r="J37" s="2">
        <f t="shared" si="0"/>
        <v>49226039</v>
      </c>
      <c r="K37" s="2">
        <f t="shared" si="1"/>
        <v>112662822</v>
      </c>
      <c r="L37" s="2">
        <f t="shared" si="2"/>
        <v>161888861</v>
      </c>
    </row>
    <row r="38" spans="1:12" x14ac:dyDescent="0.25">
      <c r="A38" s="1">
        <v>1980</v>
      </c>
      <c r="B38" s="2" t="s">
        <v>5</v>
      </c>
      <c r="C38" s="2" t="s">
        <v>5</v>
      </c>
      <c r="D38" s="2">
        <v>2481230</v>
      </c>
      <c r="E38" s="2" t="s">
        <v>5</v>
      </c>
      <c r="F38" s="2" t="s">
        <v>5</v>
      </c>
      <c r="G38" s="2">
        <v>3311496</v>
      </c>
      <c r="H38" s="2" t="s">
        <v>5</v>
      </c>
      <c r="I38" s="2">
        <v>5792726</v>
      </c>
      <c r="J38" s="2">
        <f t="shared" si="0"/>
        <v>51707269</v>
      </c>
      <c r="K38" s="2">
        <f t="shared" si="1"/>
        <v>115974318</v>
      </c>
      <c r="L38" s="2">
        <f t="shared" si="2"/>
        <v>167681587</v>
      </c>
    </row>
    <row r="39" spans="1:12" x14ac:dyDescent="0.25">
      <c r="A39" s="1">
        <v>1981</v>
      </c>
      <c r="B39" s="2" t="s">
        <v>5</v>
      </c>
      <c r="C39" s="2" t="s">
        <v>5</v>
      </c>
      <c r="D39" s="2">
        <v>2712200</v>
      </c>
      <c r="E39" s="2" t="s">
        <v>5</v>
      </c>
      <c r="F39" s="2" t="s">
        <v>5</v>
      </c>
      <c r="G39" s="2">
        <v>2868968</v>
      </c>
      <c r="H39" s="2" t="s">
        <v>5</v>
      </c>
      <c r="I39" s="2">
        <v>5581168</v>
      </c>
      <c r="J39" s="2">
        <f t="shared" si="0"/>
        <v>54419469</v>
      </c>
      <c r="K39" s="2">
        <f t="shared" si="1"/>
        <v>118843286</v>
      </c>
      <c r="L39" s="2">
        <f t="shared" si="2"/>
        <v>173262755</v>
      </c>
    </row>
    <row r="40" spans="1:12" x14ac:dyDescent="0.25">
      <c r="A40" s="1">
        <v>1982</v>
      </c>
      <c r="B40" s="2" t="s">
        <v>5</v>
      </c>
      <c r="C40" s="2" t="s">
        <v>5</v>
      </c>
      <c r="D40" s="2">
        <v>2469671</v>
      </c>
      <c r="E40" s="2" t="s">
        <v>5</v>
      </c>
      <c r="F40" s="2" t="s">
        <v>5</v>
      </c>
      <c r="G40" s="2">
        <v>2486464</v>
      </c>
      <c r="H40" s="2" t="s">
        <v>5</v>
      </c>
      <c r="I40" s="2">
        <v>4956135</v>
      </c>
      <c r="J40" s="2">
        <f t="shared" si="0"/>
        <v>56889140</v>
      </c>
      <c r="K40" s="2">
        <f t="shared" si="1"/>
        <v>121329750</v>
      </c>
      <c r="L40" s="2">
        <f t="shared" si="2"/>
        <v>178218890</v>
      </c>
    </row>
    <row r="41" spans="1:12" x14ac:dyDescent="0.25">
      <c r="A41" s="5">
        <v>1983</v>
      </c>
      <c r="B41" s="6" t="s">
        <v>5</v>
      </c>
      <c r="C41" s="6" t="s">
        <v>5</v>
      </c>
      <c r="D41" s="6">
        <v>1943069</v>
      </c>
      <c r="E41" s="6" t="s">
        <v>5</v>
      </c>
      <c r="F41" s="6" t="s">
        <v>5</v>
      </c>
      <c r="G41" s="6">
        <v>2111304</v>
      </c>
      <c r="H41" s="6" t="s">
        <v>5</v>
      </c>
      <c r="I41" s="6">
        <v>4054373</v>
      </c>
      <c r="J41" s="6">
        <f t="shared" si="0"/>
        <v>58832209</v>
      </c>
      <c r="K41" s="6">
        <f t="shared" si="1"/>
        <v>123441054</v>
      </c>
      <c r="L41" s="6">
        <f t="shared" si="2"/>
        <v>182273263</v>
      </c>
    </row>
    <row r="42" spans="1:12" x14ac:dyDescent="0.25">
      <c r="A42" s="7">
        <v>1984</v>
      </c>
      <c r="B42" s="8" t="s">
        <v>5</v>
      </c>
      <c r="C42" s="8" t="s">
        <v>5</v>
      </c>
      <c r="D42" s="8">
        <v>1904029</v>
      </c>
      <c r="E42" s="8" t="s">
        <v>5</v>
      </c>
      <c r="F42" s="8" t="s">
        <v>5</v>
      </c>
      <c r="G42" s="8">
        <v>2506575</v>
      </c>
      <c r="H42" s="8" t="s">
        <v>5</v>
      </c>
      <c r="I42" s="8">
        <v>4410604</v>
      </c>
      <c r="J42" s="8">
        <f t="shared" si="0"/>
        <v>60736238</v>
      </c>
      <c r="K42" s="8">
        <f t="shared" si="1"/>
        <v>125947629</v>
      </c>
      <c r="L42" s="8">
        <f t="shared" si="2"/>
        <v>186683867</v>
      </c>
    </row>
    <row r="43" spans="1:12" x14ac:dyDescent="0.25">
      <c r="A43" s="7">
        <v>1985</v>
      </c>
      <c r="B43" s="8" t="s">
        <v>5</v>
      </c>
      <c r="C43" s="8" t="s">
        <v>5</v>
      </c>
      <c r="D43" s="8">
        <v>1684754</v>
      </c>
      <c r="E43" s="8" t="s">
        <v>5</v>
      </c>
      <c r="F43" s="8" t="s">
        <v>5</v>
      </c>
      <c r="G43" s="8">
        <v>2289515</v>
      </c>
      <c r="H43" s="8" t="s">
        <v>5</v>
      </c>
      <c r="I43" s="8">
        <v>3974269</v>
      </c>
      <c r="J43" s="8">
        <f>J42+D43</f>
        <v>62420992</v>
      </c>
      <c r="K43" s="8">
        <f t="shared" si="1"/>
        <v>128237144</v>
      </c>
      <c r="L43" s="8">
        <f t="shared" si="2"/>
        <v>190658136</v>
      </c>
    </row>
    <row r="44" spans="1:12" x14ac:dyDescent="0.25">
      <c r="A44" s="7">
        <v>1986</v>
      </c>
      <c r="B44" s="10">
        <v>662973</v>
      </c>
      <c r="C44" s="10">
        <v>761414</v>
      </c>
      <c r="D44" s="9">
        <f>SUM(B44:C44)</f>
        <v>1424387</v>
      </c>
      <c r="E44" s="10">
        <v>970507</v>
      </c>
      <c r="F44" s="10">
        <v>641482</v>
      </c>
      <c r="G44" s="10">
        <f>SUM(E44:F44)</f>
        <v>1611989</v>
      </c>
      <c r="H44" s="10">
        <v>4558</v>
      </c>
      <c r="I44" s="9">
        <f>SUM(D44,G44,H44)</f>
        <v>3040934</v>
      </c>
      <c r="J44" s="9">
        <f>J43+D44</f>
        <v>63845379</v>
      </c>
      <c r="K44" s="9">
        <f t="shared" si="1"/>
        <v>129849133</v>
      </c>
      <c r="L44" s="9">
        <f t="shared" si="2"/>
        <v>193694512</v>
      </c>
    </row>
    <row r="45" spans="1:12" x14ac:dyDescent="0.25">
      <c r="A45" s="7">
        <v>1987</v>
      </c>
      <c r="B45" s="10">
        <v>964561</v>
      </c>
      <c r="C45" s="10">
        <v>722512</v>
      </c>
      <c r="D45" s="9">
        <f t="shared" ref="D45:D75" si="3">SUM(B45:C45)</f>
        <v>1687073</v>
      </c>
      <c r="E45" s="10">
        <v>1007661</v>
      </c>
      <c r="F45" s="10">
        <v>857949</v>
      </c>
      <c r="G45" s="10">
        <f t="shared" ref="G45:G75" si="4">SUM(E45:F45)</f>
        <v>1865610</v>
      </c>
      <c r="H45" s="10">
        <v>6980</v>
      </c>
      <c r="I45" s="9">
        <f t="shared" ref="I45:I75" si="5">SUM(D45,G45,H45)</f>
        <v>3559663</v>
      </c>
      <c r="J45" s="9">
        <f t="shared" ref="J45:J75" si="6">J44+D45</f>
        <v>65532452</v>
      </c>
      <c r="K45" s="9">
        <f t="shared" si="1"/>
        <v>131714743</v>
      </c>
      <c r="L45" s="9">
        <f t="shared" si="2"/>
        <v>197247195</v>
      </c>
    </row>
    <row r="46" spans="1:12" x14ac:dyDescent="0.25">
      <c r="A46" s="7">
        <v>1988</v>
      </c>
      <c r="B46" s="10">
        <v>1101011</v>
      </c>
      <c r="C46" s="10">
        <v>754744</v>
      </c>
      <c r="D46" s="9">
        <f t="shared" si="3"/>
        <v>1855755</v>
      </c>
      <c r="E46" s="10">
        <v>1144707</v>
      </c>
      <c r="F46" s="10">
        <v>928070</v>
      </c>
      <c r="G46" s="10">
        <f t="shared" si="4"/>
        <v>2072777</v>
      </c>
      <c r="H46" s="10">
        <v>35345</v>
      </c>
      <c r="I46" s="9">
        <f t="shared" si="5"/>
        <v>3963877</v>
      </c>
      <c r="J46" s="9">
        <f t="shared" si="6"/>
        <v>67388207</v>
      </c>
      <c r="K46" s="9">
        <f t="shared" si="1"/>
        <v>133787520</v>
      </c>
      <c r="L46" s="9">
        <f t="shared" si="2"/>
        <v>201175727</v>
      </c>
    </row>
    <row r="47" spans="1:12" x14ac:dyDescent="0.25">
      <c r="A47" s="7">
        <v>1989</v>
      </c>
      <c r="B47" s="10">
        <v>1404753</v>
      </c>
      <c r="C47" s="10">
        <v>628573</v>
      </c>
      <c r="D47" s="9">
        <f t="shared" si="3"/>
        <v>2033326</v>
      </c>
      <c r="E47" s="10">
        <v>1407400</v>
      </c>
      <c r="F47" s="10">
        <v>935541</v>
      </c>
      <c r="G47" s="10">
        <f t="shared" si="4"/>
        <v>2342941</v>
      </c>
      <c r="H47" s="10">
        <v>42126</v>
      </c>
      <c r="I47" s="9">
        <f t="shared" si="5"/>
        <v>4418393</v>
      </c>
      <c r="J47" s="9">
        <f t="shared" si="6"/>
        <v>69421533</v>
      </c>
      <c r="K47" s="9">
        <f t="shared" si="1"/>
        <v>136130461</v>
      </c>
      <c r="L47" s="9">
        <f t="shared" si="2"/>
        <v>205551994</v>
      </c>
    </row>
    <row r="48" spans="1:12" x14ac:dyDescent="0.25">
      <c r="A48" s="7">
        <v>1990</v>
      </c>
      <c r="B48" s="10">
        <v>1371427</v>
      </c>
      <c r="C48" s="10">
        <v>470495</v>
      </c>
      <c r="D48" s="9">
        <f t="shared" si="3"/>
        <v>1841922</v>
      </c>
      <c r="E48" s="10">
        <v>1211664</v>
      </c>
      <c r="F48" s="10">
        <v>848948</v>
      </c>
      <c r="G48" s="10">
        <f t="shared" si="4"/>
        <v>2060612</v>
      </c>
      <c r="H48" s="10">
        <v>57434</v>
      </c>
      <c r="I48" s="9">
        <f t="shared" si="5"/>
        <v>3959968</v>
      </c>
      <c r="J48" s="9">
        <f t="shared" si="6"/>
        <v>71263455</v>
      </c>
      <c r="K48" s="9">
        <f t="shared" si="1"/>
        <v>138191073</v>
      </c>
      <c r="L48" s="9">
        <f t="shared" si="2"/>
        <v>209454528</v>
      </c>
    </row>
    <row r="49" spans="1:12" x14ac:dyDescent="0.25">
      <c r="A49" s="7">
        <v>1991</v>
      </c>
      <c r="B49" s="10">
        <v>1378252</v>
      </c>
      <c r="C49" s="10">
        <v>456966</v>
      </c>
      <c r="D49" s="9">
        <f t="shared" si="3"/>
        <v>1835218</v>
      </c>
      <c r="E49" s="10">
        <v>883482</v>
      </c>
      <c r="F49" s="10">
        <v>828426</v>
      </c>
      <c r="G49" s="10">
        <f t="shared" si="4"/>
        <v>1711908</v>
      </c>
      <c r="H49" s="10">
        <v>15980</v>
      </c>
      <c r="I49" s="9">
        <f t="shared" si="5"/>
        <v>3563106</v>
      </c>
      <c r="J49" s="9">
        <f t="shared" si="6"/>
        <v>73098673</v>
      </c>
      <c r="K49" s="9">
        <f t="shared" si="1"/>
        <v>139902981</v>
      </c>
      <c r="L49" s="9">
        <f t="shared" si="2"/>
        <v>213001654</v>
      </c>
    </row>
    <row r="50" spans="1:12" x14ac:dyDescent="0.25">
      <c r="A50" s="7">
        <v>1992</v>
      </c>
      <c r="B50" s="10">
        <v>1669537</v>
      </c>
      <c r="C50" s="10">
        <v>469413</v>
      </c>
      <c r="D50" s="9">
        <f t="shared" si="3"/>
        <v>2138950</v>
      </c>
      <c r="E50" s="10">
        <v>1001833</v>
      </c>
      <c r="F50" s="10">
        <v>1018204</v>
      </c>
      <c r="G50" s="10">
        <f t="shared" si="4"/>
        <v>2020037</v>
      </c>
      <c r="H50" s="10">
        <v>16849</v>
      </c>
      <c r="I50" s="9">
        <f t="shared" si="5"/>
        <v>4175836</v>
      </c>
      <c r="J50" s="9">
        <f t="shared" si="6"/>
        <v>75237623</v>
      </c>
      <c r="K50" s="9">
        <f t="shared" si="1"/>
        <v>141923018</v>
      </c>
      <c r="L50" s="9">
        <f t="shared" si="2"/>
        <v>217160641</v>
      </c>
    </row>
    <row r="51" spans="1:12" x14ac:dyDescent="0.25">
      <c r="A51" s="7">
        <v>1993</v>
      </c>
      <c r="B51" s="10">
        <v>2093362</v>
      </c>
      <c r="C51" s="10">
        <v>562292</v>
      </c>
      <c r="D51" s="9">
        <f t="shared" si="3"/>
        <v>2655654</v>
      </c>
      <c r="E51" s="10">
        <v>1173694</v>
      </c>
      <c r="F51" s="10">
        <v>1144940</v>
      </c>
      <c r="G51" s="10">
        <f t="shared" si="4"/>
        <v>2318634</v>
      </c>
      <c r="H51" s="10">
        <v>81349</v>
      </c>
      <c r="I51" s="9">
        <f t="shared" si="5"/>
        <v>5055637</v>
      </c>
      <c r="J51" s="9">
        <f t="shared" si="6"/>
        <v>77893277</v>
      </c>
      <c r="K51" s="9">
        <f t="shared" si="1"/>
        <v>144241652</v>
      </c>
      <c r="L51" s="9">
        <f t="shared" si="2"/>
        <v>222134929</v>
      </c>
    </row>
    <row r="52" spans="1:12" x14ac:dyDescent="0.25">
      <c r="A52" s="7">
        <v>1994</v>
      </c>
      <c r="B52" s="10">
        <v>2004298</v>
      </c>
      <c r="C52" s="10">
        <v>586450</v>
      </c>
      <c r="D52" s="9">
        <f t="shared" si="3"/>
        <v>2590748</v>
      </c>
      <c r="E52" s="10">
        <v>1316607</v>
      </c>
      <c r="F52" s="10">
        <v>1254926</v>
      </c>
      <c r="G52" s="10">
        <f t="shared" si="4"/>
        <v>2571533</v>
      </c>
      <c r="H52" s="10">
        <v>10936</v>
      </c>
      <c r="I52" s="9">
        <f t="shared" si="5"/>
        <v>5173217</v>
      </c>
      <c r="J52" s="9">
        <f t="shared" si="6"/>
        <v>80484025</v>
      </c>
      <c r="K52" s="9">
        <f t="shared" si="1"/>
        <v>146813185</v>
      </c>
      <c r="L52" s="9">
        <f t="shared" si="2"/>
        <v>227297210</v>
      </c>
    </row>
    <row r="53" spans="1:12" x14ac:dyDescent="0.25">
      <c r="A53" s="7">
        <v>1995</v>
      </c>
      <c r="B53" s="10">
        <v>1195284</v>
      </c>
      <c r="C53" s="10">
        <v>527664</v>
      </c>
      <c r="D53" s="9">
        <f t="shared" si="3"/>
        <v>1722948</v>
      </c>
      <c r="E53" s="10">
        <v>1411120</v>
      </c>
      <c r="F53" s="10">
        <v>1173645</v>
      </c>
      <c r="G53" s="10">
        <f t="shared" si="4"/>
        <v>2584765</v>
      </c>
      <c r="H53" s="10">
        <v>8629</v>
      </c>
      <c r="I53" s="9">
        <f t="shared" si="5"/>
        <v>4316342</v>
      </c>
      <c r="J53" s="9">
        <f t="shared" si="6"/>
        <v>82206973</v>
      </c>
      <c r="K53" s="9">
        <f t="shared" si="1"/>
        <v>149397950</v>
      </c>
      <c r="L53" s="9">
        <f t="shared" si="2"/>
        <v>231604923</v>
      </c>
    </row>
    <row r="54" spans="1:12" x14ac:dyDescent="0.25">
      <c r="A54" s="7">
        <v>1996</v>
      </c>
      <c r="B54" s="10">
        <v>987528</v>
      </c>
      <c r="C54" s="10">
        <v>498944</v>
      </c>
      <c r="D54" s="9">
        <f t="shared" si="3"/>
        <v>1486472</v>
      </c>
      <c r="E54" s="10">
        <v>1424315</v>
      </c>
      <c r="F54" s="10">
        <v>925732</v>
      </c>
      <c r="G54" s="10">
        <f t="shared" si="4"/>
        <v>2350047</v>
      </c>
      <c r="H54" s="10">
        <v>17920</v>
      </c>
      <c r="I54" s="9">
        <f t="shared" si="5"/>
        <v>3854439</v>
      </c>
      <c r="J54" s="9">
        <f t="shared" si="6"/>
        <v>83693445</v>
      </c>
      <c r="K54" s="9">
        <f t="shared" si="1"/>
        <v>151747997</v>
      </c>
      <c r="L54" s="9">
        <f t="shared" si="2"/>
        <v>235441442</v>
      </c>
    </row>
    <row r="55" spans="1:12" x14ac:dyDescent="0.25">
      <c r="A55" s="7">
        <v>1997</v>
      </c>
      <c r="B55" s="10">
        <v>1036077</v>
      </c>
      <c r="C55" s="10">
        <v>370428</v>
      </c>
      <c r="D55" s="9">
        <f t="shared" si="3"/>
        <v>1406505</v>
      </c>
      <c r="E55" s="10">
        <v>1251341</v>
      </c>
      <c r="F55" s="10">
        <v>915978</v>
      </c>
      <c r="G55" s="10">
        <f t="shared" si="4"/>
        <v>2167319</v>
      </c>
      <c r="H55" s="10">
        <v>19680</v>
      </c>
      <c r="I55" s="9">
        <f t="shared" si="5"/>
        <v>3593504</v>
      </c>
      <c r="J55" s="9">
        <f t="shared" si="6"/>
        <v>85099950</v>
      </c>
      <c r="K55" s="9">
        <f t="shared" si="1"/>
        <v>153915316</v>
      </c>
      <c r="L55" s="9">
        <f t="shared" si="2"/>
        <v>239015266</v>
      </c>
    </row>
    <row r="56" spans="1:12" x14ac:dyDescent="0.25">
      <c r="A56" s="7">
        <v>1998</v>
      </c>
      <c r="B56" s="10">
        <v>960365</v>
      </c>
      <c r="C56" s="10">
        <v>324390</v>
      </c>
      <c r="D56" s="9">
        <f t="shared" si="3"/>
        <v>1284755</v>
      </c>
      <c r="E56" s="10">
        <v>1535690</v>
      </c>
      <c r="F56" s="10">
        <v>868639</v>
      </c>
      <c r="G56" s="10">
        <f t="shared" si="4"/>
        <v>2404329</v>
      </c>
      <c r="H56" s="10">
        <v>24506</v>
      </c>
      <c r="I56" s="9">
        <f t="shared" si="5"/>
        <v>3713590</v>
      </c>
      <c r="J56" s="9">
        <f t="shared" si="6"/>
        <v>86384705</v>
      </c>
      <c r="K56" s="9">
        <f t="shared" si="1"/>
        <v>156319645</v>
      </c>
      <c r="L56" s="9">
        <f t="shared" si="2"/>
        <v>242704350</v>
      </c>
    </row>
    <row r="57" spans="1:12" x14ac:dyDescent="0.25">
      <c r="A57" s="7">
        <v>1999</v>
      </c>
      <c r="B57" s="10">
        <v>995446</v>
      </c>
      <c r="C57" s="10">
        <v>335784</v>
      </c>
      <c r="D57" s="9">
        <f t="shared" si="3"/>
        <v>1331230</v>
      </c>
      <c r="E57" s="10">
        <v>1569685</v>
      </c>
      <c r="F57" s="10">
        <v>1106995</v>
      </c>
      <c r="G57" s="10">
        <f t="shared" si="4"/>
        <v>2676680</v>
      </c>
      <c r="H57" s="10">
        <v>39837</v>
      </c>
      <c r="I57" s="9">
        <f t="shared" si="5"/>
        <v>4047747</v>
      </c>
      <c r="J57" s="9">
        <f t="shared" si="6"/>
        <v>87715935</v>
      </c>
      <c r="K57" s="9">
        <f t="shared" si="1"/>
        <v>158996325</v>
      </c>
      <c r="L57" s="9">
        <f t="shared" si="2"/>
        <v>246712260</v>
      </c>
    </row>
    <row r="58" spans="1:12" x14ac:dyDescent="0.25">
      <c r="A58" s="7">
        <v>2000</v>
      </c>
      <c r="B58" s="10">
        <v>962901</v>
      </c>
      <c r="C58" s="10">
        <v>318960</v>
      </c>
      <c r="D58" s="9">
        <f t="shared" si="3"/>
        <v>1281861</v>
      </c>
      <c r="E58" s="10">
        <v>1583042</v>
      </c>
      <c r="F58" s="10">
        <v>898442</v>
      </c>
      <c r="G58" s="10">
        <f t="shared" si="4"/>
        <v>2481484</v>
      </c>
      <c r="H58" s="10">
        <v>30196</v>
      </c>
      <c r="I58" s="9">
        <f t="shared" si="5"/>
        <v>3793541</v>
      </c>
      <c r="J58" s="9">
        <f t="shared" si="6"/>
        <v>88997796</v>
      </c>
      <c r="K58" s="9">
        <f t="shared" si="1"/>
        <v>161477809</v>
      </c>
      <c r="L58" s="9">
        <f t="shared" si="2"/>
        <v>250475605</v>
      </c>
    </row>
    <row r="59" spans="1:12" x14ac:dyDescent="0.25">
      <c r="A59" s="7">
        <v>2001</v>
      </c>
      <c r="B59" s="10">
        <v>626836</v>
      </c>
      <c r="C59" s="10">
        <v>320143</v>
      </c>
      <c r="D59" s="9">
        <f t="shared" si="3"/>
        <v>946979</v>
      </c>
      <c r="E59" s="10">
        <v>1284554</v>
      </c>
      <c r="F59" s="10">
        <v>679813</v>
      </c>
      <c r="G59" s="10">
        <f t="shared" si="4"/>
        <v>1964367</v>
      </c>
      <c r="H59" s="10">
        <v>21309</v>
      </c>
      <c r="I59" s="9">
        <f t="shared" si="5"/>
        <v>2932655</v>
      </c>
      <c r="J59" s="9">
        <f t="shared" si="6"/>
        <v>89944775</v>
      </c>
      <c r="K59" s="9">
        <f t="shared" si="1"/>
        <v>163442176</v>
      </c>
      <c r="L59" s="9">
        <f t="shared" si="2"/>
        <v>253386951</v>
      </c>
    </row>
    <row r="60" spans="1:12" x14ac:dyDescent="0.25">
      <c r="A60" s="7">
        <v>2002</v>
      </c>
      <c r="B60" s="10">
        <v>741514</v>
      </c>
      <c r="C60" s="10">
        <v>347070</v>
      </c>
      <c r="D60" s="9">
        <f t="shared" si="3"/>
        <v>1088584</v>
      </c>
      <c r="E60" s="10">
        <v>1515286</v>
      </c>
      <c r="F60" s="10">
        <v>741325</v>
      </c>
      <c r="G60" s="10">
        <f t="shared" si="4"/>
        <v>2256611</v>
      </c>
      <c r="H60" s="10">
        <v>21700</v>
      </c>
      <c r="I60" s="9">
        <f t="shared" si="5"/>
        <v>3366895</v>
      </c>
      <c r="J60" s="9">
        <f t="shared" si="6"/>
        <v>91033359</v>
      </c>
      <c r="K60" s="9">
        <f t="shared" si="1"/>
        <v>165698787</v>
      </c>
      <c r="L60" s="9">
        <f t="shared" si="2"/>
        <v>256732146</v>
      </c>
    </row>
    <row r="61" spans="1:12" x14ac:dyDescent="0.25">
      <c r="A61" s="7">
        <v>2003</v>
      </c>
      <c r="B61" s="10">
        <v>811660</v>
      </c>
      <c r="C61" s="10">
        <v>309364</v>
      </c>
      <c r="D61" s="9">
        <f t="shared" si="3"/>
        <v>1121024</v>
      </c>
      <c r="E61" s="10">
        <v>1430324</v>
      </c>
      <c r="F61" s="10">
        <v>726078</v>
      </c>
      <c r="G61" s="10">
        <f t="shared" si="4"/>
        <v>2156402</v>
      </c>
      <c r="H61" s="10">
        <v>30978</v>
      </c>
      <c r="I61" s="9">
        <f t="shared" si="5"/>
        <v>3308404</v>
      </c>
      <c r="J61" s="9">
        <f t="shared" si="6"/>
        <v>92154383</v>
      </c>
      <c r="K61" s="9">
        <f t="shared" si="1"/>
        <v>167855189</v>
      </c>
      <c r="L61" s="9">
        <f t="shared" si="2"/>
        <v>260009572</v>
      </c>
    </row>
    <row r="62" spans="1:12" x14ac:dyDescent="0.25">
      <c r="A62" s="7">
        <v>2004</v>
      </c>
      <c r="B62" s="10">
        <v>728511</v>
      </c>
      <c r="C62" s="10">
        <v>294099</v>
      </c>
      <c r="D62" s="9">
        <f t="shared" si="3"/>
        <v>1022610</v>
      </c>
      <c r="E62" s="10">
        <v>1325138</v>
      </c>
      <c r="F62" s="10">
        <v>731769</v>
      </c>
      <c r="G62" s="10">
        <f t="shared" si="4"/>
        <v>2056907</v>
      </c>
      <c r="H62" s="10">
        <v>19508</v>
      </c>
      <c r="I62" s="9">
        <f t="shared" si="5"/>
        <v>3099025</v>
      </c>
      <c r="J62" s="9">
        <f t="shared" si="6"/>
        <v>93176993</v>
      </c>
      <c r="K62" s="9">
        <f t="shared" si="1"/>
        <v>169912096</v>
      </c>
      <c r="L62" s="9">
        <f t="shared" si="2"/>
        <v>263089089</v>
      </c>
    </row>
    <row r="63" spans="1:12" x14ac:dyDescent="0.25">
      <c r="A63" s="7">
        <v>2005</v>
      </c>
      <c r="B63" s="10">
        <v>803425</v>
      </c>
      <c r="C63" s="10">
        <v>274205</v>
      </c>
      <c r="D63" s="9">
        <f t="shared" si="3"/>
        <v>1077630</v>
      </c>
      <c r="E63" s="10">
        <v>1431372</v>
      </c>
      <c r="F63" s="10">
        <v>709313</v>
      </c>
      <c r="G63" s="10">
        <f t="shared" si="4"/>
        <v>2140685</v>
      </c>
      <c r="H63" s="10">
        <v>23179</v>
      </c>
      <c r="I63" s="9">
        <f t="shared" si="5"/>
        <v>3241494</v>
      </c>
      <c r="J63" s="9">
        <f t="shared" si="6"/>
        <v>94254623</v>
      </c>
      <c r="K63" s="9">
        <f t="shared" si="1"/>
        <v>172052781</v>
      </c>
      <c r="L63" s="9">
        <f t="shared" si="2"/>
        <v>266307404</v>
      </c>
    </row>
    <row r="64" spans="1:12" x14ac:dyDescent="0.25">
      <c r="A64" s="7">
        <v>2006</v>
      </c>
      <c r="B64" s="10">
        <v>1021260</v>
      </c>
      <c r="C64" s="10">
        <v>385069</v>
      </c>
      <c r="D64" s="9">
        <f t="shared" si="3"/>
        <v>1406329</v>
      </c>
      <c r="E64" s="10">
        <v>1496505</v>
      </c>
      <c r="F64" s="10">
        <v>714618</v>
      </c>
      <c r="G64" s="10">
        <f t="shared" si="4"/>
        <v>2211123</v>
      </c>
      <c r="H64" s="10">
        <v>35872</v>
      </c>
      <c r="I64" s="9">
        <f t="shared" si="5"/>
        <v>3653324</v>
      </c>
      <c r="J64" s="9">
        <f t="shared" si="6"/>
        <v>95660952</v>
      </c>
      <c r="K64" s="9">
        <f t="shared" si="1"/>
        <v>174263904</v>
      </c>
      <c r="L64" s="9">
        <f t="shared" si="2"/>
        <v>269924856</v>
      </c>
    </row>
    <row r="65" spans="1:12" x14ac:dyDescent="0.25">
      <c r="A65" s="7">
        <v>2007</v>
      </c>
      <c r="B65" s="10">
        <v>1219664</v>
      </c>
      <c r="C65" s="10">
        <v>391334</v>
      </c>
      <c r="D65" s="9">
        <f t="shared" si="3"/>
        <v>1610998</v>
      </c>
      <c r="E65" s="10">
        <v>1610923</v>
      </c>
      <c r="F65" s="10">
        <v>645231</v>
      </c>
      <c r="G65" s="10">
        <f t="shared" si="4"/>
        <v>2256154</v>
      </c>
      <c r="H65" s="10">
        <v>55461</v>
      </c>
      <c r="I65" s="9">
        <f t="shared" si="5"/>
        <v>3922613</v>
      </c>
      <c r="J65" s="9">
        <f t="shared" si="6"/>
        <v>97271950</v>
      </c>
      <c r="K65" s="9">
        <f t="shared" si="1"/>
        <v>176520058</v>
      </c>
      <c r="L65" s="9">
        <f t="shared" si="2"/>
        <v>273792008</v>
      </c>
    </row>
    <row r="66" spans="1:12" x14ac:dyDescent="0.25">
      <c r="A66" s="7">
        <v>2008</v>
      </c>
      <c r="B66" s="10">
        <v>1609381</v>
      </c>
      <c r="C66" s="10">
        <v>431753</v>
      </c>
      <c r="D66" s="9">
        <f t="shared" si="3"/>
        <v>2041134</v>
      </c>
      <c r="E66" s="10">
        <v>1734536</v>
      </c>
      <c r="F66" s="10">
        <v>630710</v>
      </c>
      <c r="G66" s="10">
        <f t="shared" si="4"/>
        <v>2365246</v>
      </c>
      <c r="H66" s="10">
        <v>92564</v>
      </c>
      <c r="I66" s="9">
        <f t="shared" si="5"/>
        <v>4498944</v>
      </c>
      <c r="J66" s="9">
        <f t="shared" si="6"/>
        <v>99313084</v>
      </c>
      <c r="K66" s="9">
        <f t="shared" si="1"/>
        <v>178885304</v>
      </c>
      <c r="L66" s="9">
        <f t="shared" si="2"/>
        <v>278198388</v>
      </c>
    </row>
    <row r="67" spans="1:12" x14ac:dyDescent="0.25">
      <c r="A67" s="7">
        <v>2009</v>
      </c>
      <c r="B67" s="10">
        <v>1868258</v>
      </c>
      <c r="C67" s="10">
        <v>547195</v>
      </c>
      <c r="D67" s="9">
        <f t="shared" si="3"/>
        <v>2415453</v>
      </c>
      <c r="E67" s="10">
        <v>2248851</v>
      </c>
      <c r="F67" s="10">
        <v>752699</v>
      </c>
      <c r="G67" s="10">
        <f t="shared" si="4"/>
        <v>3001550</v>
      </c>
      <c r="H67" s="10">
        <v>138815</v>
      </c>
      <c r="I67" s="9">
        <f t="shared" si="5"/>
        <v>5555818</v>
      </c>
      <c r="J67" s="9">
        <f t="shared" si="6"/>
        <v>101728537</v>
      </c>
      <c r="K67" s="9">
        <f t="shared" si="1"/>
        <v>181886854</v>
      </c>
      <c r="L67" s="9">
        <f t="shared" si="2"/>
        <v>283615391</v>
      </c>
    </row>
    <row r="68" spans="1:12" x14ac:dyDescent="0.25">
      <c r="A68" s="7">
        <v>2010</v>
      </c>
      <c r="B68" s="10">
        <v>2258450</v>
      </c>
      <c r="C68" s="10">
        <v>558927</v>
      </c>
      <c r="D68" s="9">
        <f t="shared" si="3"/>
        <v>2817377</v>
      </c>
      <c r="E68" s="10">
        <v>1830556</v>
      </c>
      <c r="F68" s="10">
        <v>743378</v>
      </c>
      <c r="G68" s="10">
        <f t="shared" si="4"/>
        <v>2573934</v>
      </c>
      <c r="H68" s="10">
        <v>67929</v>
      </c>
      <c r="I68" s="9">
        <f t="shared" si="5"/>
        <v>5459240</v>
      </c>
      <c r="J68" s="9">
        <f t="shared" si="6"/>
        <v>104545914</v>
      </c>
      <c r="K68" s="9">
        <f t="shared" si="1"/>
        <v>184460788</v>
      </c>
      <c r="L68" s="9">
        <f t="shared" si="2"/>
        <v>289006702</v>
      </c>
    </row>
    <row r="69" spans="1:12" x14ac:dyDescent="0.25">
      <c r="A69" s="7">
        <v>2011</v>
      </c>
      <c r="B69" s="10">
        <v>2598133</v>
      </c>
      <c r="C69" s="10">
        <v>572857</v>
      </c>
      <c r="D69" s="9">
        <f t="shared" si="3"/>
        <v>3170990</v>
      </c>
      <c r="E69" s="10">
        <v>2318088</v>
      </c>
      <c r="F69" s="10">
        <v>862401</v>
      </c>
      <c r="G69" s="10">
        <f t="shared" si="4"/>
        <v>3180489</v>
      </c>
      <c r="H69" s="10">
        <v>190407</v>
      </c>
      <c r="I69" s="9">
        <f t="shared" si="5"/>
        <v>6541886</v>
      </c>
      <c r="J69" s="9">
        <f t="shared" si="6"/>
        <v>107716904</v>
      </c>
      <c r="K69" s="9">
        <f t="shared" ref="K69:K75" si="7">K68+G69</f>
        <v>187641277</v>
      </c>
      <c r="L69" s="9">
        <f t="shared" ref="L69:L75" si="8">SUM(J69:K69)</f>
        <v>295358181</v>
      </c>
    </row>
    <row r="70" spans="1:12" x14ac:dyDescent="0.25">
      <c r="A70" s="7">
        <v>2012</v>
      </c>
      <c r="B70" s="10">
        <v>3487883</v>
      </c>
      <c r="C70" s="10">
        <v>667357</v>
      </c>
      <c r="D70" s="9">
        <f t="shared" si="3"/>
        <v>4155240</v>
      </c>
      <c r="E70" s="10">
        <v>3168206</v>
      </c>
      <c r="F70" s="10">
        <v>949010</v>
      </c>
      <c r="G70" s="10">
        <f t="shared" si="4"/>
        <v>4117216</v>
      </c>
      <c r="H70" s="10">
        <v>306154</v>
      </c>
      <c r="I70" s="9">
        <f t="shared" si="5"/>
        <v>8578610</v>
      </c>
      <c r="J70" s="9">
        <f t="shared" si="6"/>
        <v>111872144</v>
      </c>
      <c r="K70" s="9">
        <f t="shared" si="7"/>
        <v>191758493</v>
      </c>
      <c r="L70" s="9">
        <f t="shared" si="8"/>
        <v>303630637</v>
      </c>
    </row>
    <row r="71" spans="1:12" x14ac:dyDescent="0.25">
      <c r="A71" s="7">
        <v>2013</v>
      </c>
      <c r="B71" s="10">
        <v>4441726</v>
      </c>
      <c r="C71" s="10">
        <v>725282</v>
      </c>
      <c r="D71" s="9">
        <f t="shared" si="3"/>
        <v>5167008</v>
      </c>
      <c r="E71" s="10">
        <v>3979570</v>
      </c>
      <c r="F71" s="10">
        <v>1203072</v>
      </c>
      <c r="G71" s="10">
        <f t="shared" si="4"/>
        <v>5182642</v>
      </c>
      <c r="H71" s="10">
        <v>495142</v>
      </c>
      <c r="I71" s="9">
        <f t="shared" si="5"/>
        <v>10844792</v>
      </c>
      <c r="J71" s="9">
        <f t="shared" si="6"/>
        <v>117039152</v>
      </c>
      <c r="K71" s="9">
        <f t="shared" si="7"/>
        <v>196941135</v>
      </c>
      <c r="L71" s="9">
        <f t="shared" si="8"/>
        <v>313980287</v>
      </c>
    </row>
    <row r="72" spans="1:12" x14ac:dyDescent="0.25">
      <c r="A72" s="7">
        <v>2014</v>
      </c>
      <c r="B72" s="10">
        <v>3633454</v>
      </c>
      <c r="C72" s="10">
        <v>744047</v>
      </c>
      <c r="D72" s="9">
        <f t="shared" si="3"/>
        <v>4377501</v>
      </c>
      <c r="E72" s="10">
        <v>3379549</v>
      </c>
      <c r="F72" s="10">
        <v>935411</v>
      </c>
      <c r="G72" s="10">
        <f t="shared" si="4"/>
        <v>4314960</v>
      </c>
      <c r="H72" s="10">
        <v>358165</v>
      </c>
      <c r="I72" s="9">
        <f t="shared" si="5"/>
        <v>9050626</v>
      </c>
      <c r="J72" s="9">
        <f t="shared" si="6"/>
        <v>121416653</v>
      </c>
      <c r="K72" s="9">
        <f t="shared" si="7"/>
        <v>201256095</v>
      </c>
      <c r="L72" s="9">
        <f t="shared" si="8"/>
        <v>322672748</v>
      </c>
    </row>
    <row r="73" spans="1:12" x14ac:dyDescent="0.25">
      <c r="A73" s="7">
        <v>2015</v>
      </c>
      <c r="B73" s="10">
        <v>3557199</v>
      </c>
      <c r="C73" s="10">
        <v>885259</v>
      </c>
      <c r="D73" s="9">
        <f t="shared" si="3"/>
        <v>4442458</v>
      </c>
      <c r="E73" s="10">
        <v>3691799</v>
      </c>
      <c r="F73" s="10">
        <v>777273</v>
      </c>
      <c r="G73" s="10">
        <f t="shared" si="4"/>
        <v>4469072</v>
      </c>
      <c r="H73" s="10">
        <v>447131</v>
      </c>
      <c r="I73" s="9">
        <f t="shared" si="5"/>
        <v>9358661</v>
      </c>
      <c r="J73" s="9">
        <f t="shared" si="6"/>
        <v>125859111</v>
      </c>
      <c r="K73" s="9">
        <f t="shared" si="7"/>
        <v>205725167</v>
      </c>
      <c r="L73" s="9">
        <f t="shared" si="8"/>
        <v>331584278</v>
      </c>
    </row>
    <row r="74" spans="1:12" x14ac:dyDescent="0.25">
      <c r="A74" s="7">
        <v>2016</v>
      </c>
      <c r="B74" s="10">
        <v>4720075</v>
      </c>
      <c r="C74" s="10">
        <v>856291</v>
      </c>
      <c r="D74" s="9">
        <f t="shared" si="3"/>
        <v>5576366</v>
      </c>
      <c r="E74" s="10">
        <v>4239335</v>
      </c>
      <c r="F74" s="10">
        <v>848617</v>
      </c>
      <c r="G74" s="10">
        <f t="shared" si="4"/>
        <v>5087952</v>
      </c>
      <c r="H74" s="10">
        <v>833123</v>
      </c>
      <c r="I74" s="9">
        <f t="shared" si="5"/>
        <v>11497441</v>
      </c>
      <c r="J74" s="9">
        <f t="shared" si="6"/>
        <v>131435477</v>
      </c>
      <c r="K74" s="9">
        <f t="shared" si="7"/>
        <v>210813119</v>
      </c>
      <c r="L74" s="9">
        <f t="shared" si="8"/>
        <v>342248596</v>
      </c>
    </row>
    <row r="75" spans="1:12" x14ac:dyDescent="0.25">
      <c r="A75" s="7">
        <v>2017</v>
      </c>
      <c r="B75" s="10">
        <v>3691010</v>
      </c>
      <c r="C75" s="10">
        <v>720917</v>
      </c>
      <c r="D75" s="9">
        <f t="shared" si="3"/>
        <v>4411927</v>
      </c>
      <c r="E75" s="10">
        <v>2504092</v>
      </c>
      <c r="F75" s="10">
        <v>653139</v>
      </c>
      <c r="G75" s="10">
        <f t="shared" si="4"/>
        <v>3157231</v>
      </c>
      <c r="H75" s="10">
        <v>758634</v>
      </c>
      <c r="I75" s="9">
        <f t="shared" si="5"/>
        <v>8327792</v>
      </c>
      <c r="J75" s="9">
        <f t="shared" si="6"/>
        <v>135847404</v>
      </c>
      <c r="K75" s="9">
        <f t="shared" si="7"/>
        <v>213970350</v>
      </c>
      <c r="L75" s="9">
        <f t="shared" si="8"/>
        <v>349817754</v>
      </c>
    </row>
  </sheetData>
  <mergeCells count="2">
    <mergeCell ref="B1:I1"/>
    <mergeCell ref="J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87DB3-118B-4EBE-870F-3FE04326F31C}">
  <dimension ref="A1:L7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9" sqref="H19"/>
    </sheetView>
  </sheetViews>
  <sheetFormatPr defaultRowHeight="15" x14ac:dyDescent="0.25"/>
  <cols>
    <col min="1" max="1" width="9.85546875" style="26" bestFit="1" customWidth="1"/>
    <col min="2" max="2" width="19.85546875" style="26" bestFit="1" customWidth="1"/>
    <col min="3" max="3" width="20.7109375" style="26" bestFit="1" customWidth="1"/>
    <col min="4" max="4" width="15.5703125" style="26" bestFit="1" customWidth="1"/>
    <col min="5" max="5" width="14.42578125" style="26" bestFit="1" customWidth="1"/>
    <col min="6" max="6" width="14.28515625" style="26" bestFit="1" customWidth="1"/>
    <col min="7" max="7" width="9.140625" style="23"/>
    <col min="8" max="8" width="9.42578125" style="23" bestFit="1" customWidth="1"/>
    <col min="9" max="9" width="15" style="23" customWidth="1"/>
    <col min="10" max="10" width="13.7109375" style="23" bestFit="1" customWidth="1"/>
    <col min="11" max="11" width="14.85546875" style="23" customWidth="1"/>
    <col min="12" max="12" width="18.85546875" style="23" bestFit="1" customWidth="1"/>
    <col min="13" max="16384" width="9.140625" style="23"/>
  </cols>
  <sheetData>
    <row r="1" spans="1:12" x14ac:dyDescent="0.25">
      <c r="A1" s="25">
        <v>0.01</v>
      </c>
      <c r="B1" s="30" t="s">
        <v>13</v>
      </c>
    </row>
    <row r="2" spans="1:12" ht="45" x14ac:dyDescent="0.25">
      <c r="A2" s="33" t="s">
        <v>12</v>
      </c>
      <c r="B2" s="34" t="s">
        <v>14</v>
      </c>
      <c r="C2" s="34" t="s">
        <v>15</v>
      </c>
      <c r="D2" s="34" t="s">
        <v>18</v>
      </c>
      <c r="E2" s="34" t="s">
        <v>17</v>
      </c>
      <c r="F2" s="34" t="s">
        <v>16</v>
      </c>
      <c r="G2" s="37"/>
      <c r="H2" s="41" t="s">
        <v>12</v>
      </c>
      <c r="I2" s="41" t="s">
        <v>20</v>
      </c>
      <c r="J2" s="41" t="s">
        <v>19</v>
      </c>
      <c r="K2" s="41" t="s">
        <v>21</v>
      </c>
      <c r="L2" s="42" t="s">
        <v>24</v>
      </c>
    </row>
    <row r="3" spans="1:12" x14ac:dyDescent="0.25">
      <c r="A3" s="26" t="s">
        <v>0</v>
      </c>
      <c r="B3" s="28" t="s">
        <v>5</v>
      </c>
      <c r="C3" s="29">
        <v>46909183</v>
      </c>
      <c r="D3" s="31">
        <f>ROUNDDOWN(C3*$A$1,0)</f>
        <v>469091</v>
      </c>
      <c r="E3" s="24">
        <f>C3-D3</f>
        <v>46440092</v>
      </c>
      <c r="F3" s="32">
        <f>E3/1000000</f>
        <v>46.440092</v>
      </c>
      <c r="H3" s="39">
        <v>1950</v>
      </c>
      <c r="I3" s="43">
        <f>F8</f>
        <v>54.851235000000003</v>
      </c>
      <c r="J3" s="40">
        <v>150697361</v>
      </c>
      <c r="K3" s="44">
        <f>(I3*1000000)/(J3/1000)</f>
        <v>363.98271765356259</v>
      </c>
      <c r="L3" s="39" t="s">
        <v>23</v>
      </c>
    </row>
    <row r="4" spans="1:12" x14ac:dyDescent="0.25">
      <c r="A4" s="26">
        <v>1946</v>
      </c>
      <c r="B4" s="24">
        <v>1533365</v>
      </c>
      <c r="C4" s="24">
        <f>B4+E3</f>
        <v>47973457</v>
      </c>
      <c r="D4" s="31">
        <f>ROUNDDOWN(C4*$A$1,0)</f>
        <v>479734</v>
      </c>
      <c r="E4" s="24">
        <f>C4-D4</f>
        <v>47493723</v>
      </c>
      <c r="F4" s="32">
        <f>E4/1000000</f>
        <v>47.493723000000003</v>
      </c>
      <c r="H4" s="39">
        <v>1960</v>
      </c>
      <c r="I4" s="43">
        <f>F18</f>
        <v>68.170368999999994</v>
      </c>
      <c r="J4" s="40">
        <v>179323175</v>
      </c>
      <c r="K4" s="44">
        <f t="shared" ref="K4:K10" si="0">(I4*1000000)/(J4/1000)</f>
        <v>380.15370294441868</v>
      </c>
      <c r="L4" s="39" t="s">
        <v>23</v>
      </c>
    </row>
    <row r="5" spans="1:12" x14ac:dyDescent="0.25">
      <c r="A5" s="26">
        <v>1947</v>
      </c>
      <c r="B5" s="24">
        <v>2100925</v>
      </c>
      <c r="C5" s="24">
        <f>B5+E4</f>
        <v>49594648</v>
      </c>
      <c r="D5" s="31">
        <f>ROUNDDOWN(C5*$A$1,0)</f>
        <v>495946</v>
      </c>
      <c r="E5" s="24">
        <f>C5-D5</f>
        <v>49098702</v>
      </c>
      <c r="F5" s="32">
        <f t="shared" ref="F5:F67" si="1">E5/1000000</f>
        <v>49.098702000000003</v>
      </c>
      <c r="H5" s="39">
        <v>1970</v>
      </c>
      <c r="I5" s="43">
        <f>F28</f>
        <v>94.536630000000002</v>
      </c>
      <c r="J5" s="40">
        <v>203392031</v>
      </c>
      <c r="K5" s="44">
        <f t="shared" si="0"/>
        <v>464.80006878932244</v>
      </c>
      <c r="L5" s="39" t="s">
        <v>23</v>
      </c>
    </row>
    <row r="6" spans="1:12" x14ac:dyDescent="0.25">
      <c r="A6" s="26">
        <v>1948</v>
      </c>
      <c r="B6" s="24">
        <v>2659558</v>
      </c>
      <c r="C6" s="24">
        <f>B6+E5</f>
        <v>51758260</v>
      </c>
      <c r="D6" s="31">
        <f>ROUNDDOWN(C6*$A$1,0)</f>
        <v>517582</v>
      </c>
      <c r="E6" s="24">
        <f>C6-D6</f>
        <v>51240678</v>
      </c>
      <c r="F6" s="32">
        <f t="shared" si="1"/>
        <v>51.240678000000003</v>
      </c>
      <c r="H6" s="39">
        <v>1980</v>
      </c>
      <c r="I6" s="43">
        <f>F38</f>
        <v>138.302909</v>
      </c>
      <c r="J6" s="40">
        <v>226545805</v>
      </c>
      <c r="K6" s="44">
        <f t="shared" si="0"/>
        <v>610.48541154845043</v>
      </c>
      <c r="L6" s="39" t="s">
        <v>23</v>
      </c>
    </row>
    <row r="7" spans="1:12" x14ac:dyDescent="0.25">
      <c r="A7" s="26">
        <v>1949</v>
      </c>
      <c r="B7" s="24">
        <v>2203429</v>
      </c>
      <c r="C7" s="24">
        <f>B7+E6</f>
        <v>53444107</v>
      </c>
      <c r="D7" s="31">
        <f>ROUNDDOWN(C7*$A$1,0)</f>
        <v>534441</v>
      </c>
      <c r="E7" s="24">
        <f>C7-D7</f>
        <v>52909666</v>
      </c>
      <c r="F7" s="32">
        <f t="shared" si="1"/>
        <v>52.909666000000001</v>
      </c>
      <c r="H7" s="39">
        <v>1990</v>
      </c>
      <c r="I7" s="43">
        <f>F48</f>
        <v>164.65579399999999</v>
      </c>
      <c r="J7" s="40">
        <v>248709873</v>
      </c>
      <c r="K7" s="44">
        <f t="shared" si="0"/>
        <v>662.03963684224152</v>
      </c>
      <c r="L7" s="39" t="s">
        <v>23</v>
      </c>
    </row>
    <row r="8" spans="1:12" x14ac:dyDescent="0.25">
      <c r="A8" s="27">
        <v>1950</v>
      </c>
      <c r="B8" s="22">
        <v>2495621</v>
      </c>
      <c r="C8" s="22">
        <f>B8+E7</f>
        <v>55405287</v>
      </c>
      <c r="D8" s="35">
        <f>ROUNDDOWN(C8*$A$1,0)</f>
        <v>554052</v>
      </c>
      <c r="E8" s="22">
        <f t="shared" ref="E7:E67" si="2">C8-D8</f>
        <v>54851235</v>
      </c>
      <c r="F8" s="36">
        <f t="shared" si="1"/>
        <v>54.851235000000003</v>
      </c>
      <c r="H8" s="39">
        <v>2000</v>
      </c>
      <c r="I8" s="43">
        <f>F58</f>
        <v>187.942984</v>
      </c>
      <c r="J8" s="40">
        <v>281421906</v>
      </c>
      <c r="K8" s="44">
        <f t="shared" si="0"/>
        <v>667.83352679019947</v>
      </c>
      <c r="L8" s="39" t="s">
        <v>23</v>
      </c>
    </row>
    <row r="9" spans="1:12" x14ac:dyDescent="0.25">
      <c r="A9" s="26">
        <v>1951</v>
      </c>
      <c r="B9" s="24">
        <v>2086583</v>
      </c>
      <c r="C9" s="24">
        <f>B9+E8</f>
        <v>56937818</v>
      </c>
      <c r="D9" s="31">
        <f t="shared" ref="D9:D68" si="3">ROUNDDOWN(C9*$A$1,0)</f>
        <v>569378</v>
      </c>
      <c r="E9" s="24">
        <f t="shared" si="2"/>
        <v>56368440</v>
      </c>
      <c r="F9" s="32">
        <f t="shared" si="1"/>
        <v>56.36844</v>
      </c>
      <c r="H9" s="39">
        <v>2010</v>
      </c>
      <c r="I9" s="43">
        <f>F68</f>
        <v>207.15088299999999</v>
      </c>
      <c r="J9" s="40">
        <v>308745538</v>
      </c>
      <c r="K9" s="44">
        <f t="shared" si="0"/>
        <v>670.94373036736806</v>
      </c>
      <c r="L9" s="39" t="s">
        <v>23</v>
      </c>
    </row>
    <row r="10" spans="1:12" x14ac:dyDescent="0.25">
      <c r="A10" s="26">
        <v>1952</v>
      </c>
      <c r="B10" s="24">
        <v>1957651</v>
      </c>
      <c r="C10" s="24">
        <f>B10+E9</f>
        <v>58326091</v>
      </c>
      <c r="D10" s="31">
        <f t="shared" si="3"/>
        <v>583260</v>
      </c>
      <c r="E10" s="24">
        <f t="shared" si="2"/>
        <v>57742831</v>
      </c>
      <c r="F10" s="32">
        <f t="shared" si="1"/>
        <v>57.742831000000002</v>
      </c>
      <c r="H10" s="39">
        <v>2017</v>
      </c>
      <c r="I10" s="43">
        <f>F75</f>
        <v>254.85335799999999</v>
      </c>
      <c r="J10" s="40">
        <v>324217542</v>
      </c>
      <c r="K10" s="44">
        <f t="shared" si="0"/>
        <v>786.05665945120268</v>
      </c>
      <c r="L10" s="39" t="s">
        <v>22</v>
      </c>
    </row>
    <row r="11" spans="1:12" x14ac:dyDescent="0.25">
      <c r="A11" s="26">
        <v>1953</v>
      </c>
      <c r="B11" s="24">
        <v>1998920</v>
      </c>
      <c r="C11" s="24">
        <f t="shared" ref="C11:C68" si="4">B11+E10</f>
        <v>59741751</v>
      </c>
      <c r="D11" s="31">
        <f>ROUNDDOWN(C11*$A$1,0)</f>
        <v>597417</v>
      </c>
      <c r="E11" s="24">
        <f t="shared" si="2"/>
        <v>59144334</v>
      </c>
      <c r="F11" s="32">
        <f t="shared" si="1"/>
        <v>59.144334000000001</v>
      </c>
      <c r="H11" s="38" t="s">
        <v>26</v>
      </c>
      <c r="I11" s="44">
        <f>(349817754/1000000)-I10</f>
        <v>94.964395999999994</v>
      </c>
      <c r="J11" s="45" t="s">
        <v>25</v>
      </c>
      <c r="K11" s="45"/>
      <c r="L11" s="45"/>
    </row>
    <row r="12" spans="1:12" x14ac:dyDescent="0.25">
      <c r="A12" s="26">
        <v>1954</v>
      </c>
      <c r="B12" s="24">
        <v>1612817</v>
      </c>
      <c r="C12" s="24">
        <f t="shared" si="4"/>
        <v>60757151</v>
      </c>
      <c r="D12" s="31">
        <f>ROUNDDOWN(C12*$A$1,0)</f>
        <v>607571</v>
      </c>
      <c r="E12" s="24">
        <f t="shared" si="2"/>
        <v>60149580</v>
      </c>
      <c r="F12" s="32">
        <f t="shared" si="1"/>
        <v>60.14958</v>
      </c>
    </row>
    <row r="13" spans="1:12" x14ac:dyDescent="0.25">
      <c r="A13" s="26">
        <v>1955</v>
      </c>
      <c r="B13" s="24">
        <v>1829083</v>
      </c>
      <c r="C13" s="24">
        <f t="shared" si="4"/>
        <v>61978663</v>
      </c>
      <c r="D13" s="31">
        <f t="shared" si="3"/>
        <v>619786</v>
      </c>
      <c r="E13" s="24">
        <f t="shared" si="2"/>
        <v>61358877</v>
      </c>
      <c r="F13" s="32">
        <f t="shared" si="1"/>
        <v>61.358877</v>
      </c>
    </row>
    <row r="14" spans="1:12" x14ac:dyDescent="0.25">
      <c r="A14" s="26">
        <v>1956</v>
      </c>
      <c r="B14" s="24">
        <v>2048798</v>
      </c>
      <c r="C14" s="24">
        <f t="shared" si="4"/>
        <v>63407675</v>
      </c>
      <c r="D14" s="31">
        <f t="shared" si="3"/>
        <v>634076</v>
      </c>
      <c r="E14" s="24">
        <f t="shared" si="2"/>
        <v>62773599</v>
      </c>
      <c r="F14" s="32">
        <f t="shared" si="1"/>
        <v>62.773598999999997</v>
      </c>
    </row>
    <row r="15" spans="1:12" x14ac:dyDescent="0.25">
      <c r="A15" s="26">
        <v>1957</v>
      </c>
      <c r="B15" s="24">
        <v>1980576</v>
      </c>
      <c r="C15" s="24">
        <f t="shared" si="4"/>
        <v>64754175</v>
      </c>
      <c r="D15" s="31">
        <f t="shared" si="3"/>
        <v>647541</v>
      </c>
      <c r="E15" s="24">
        <f t="shared" si="2"/>
        <v>64106634</v>
      </c>
      <c r="F15" s="32">
        <f t="shared" si="1"/>
        <v>64.106634</v>
      </c>
    </row>
    <row r="16" spans="1:12" x14ac:dyDescent="0.25">
      <c r="A16" s="26">
        <v>1958</v>
      </c>
      <c r="B16" s="24">
        <v>1746941</v>
      </c>
      <c r="C16" s="24">
        <f t="shared" si="4"/>
        <v>65853575</v>
      </c>
      <c r="D16" s="31">
        <f t="shared" si="3"/>
        <v>658535</v>
      </c>
      <c r="E16" s="24">
        <f t="shared" si="2"/>
        <v>65195040</v>
      </c>
      <c r="F16" s="32">
        <f t="shared" si="1"/>
        <v>65.195040000000006</v>
      </c>
    </row>
    <row r="17" spans="1:6" x14ac:dyDescent="0.25">
      <c r="A17" s="26">
        <v>1959</v>
      </c>
      <c r="B17" s="24">
        <v>2174738</v>
      </c>
      <c r="C17" s="24">
        <f t="shared" si="4"/>
        <v>67369778</v>
      </c>
      <c r="D17" s="31">
        <f t="shared" si="3"/>
        <v>673697</v>
      </c>
      <c r="E17" s="24">
        <f t="shared" si="2"/>
        <v>66696081</v>
      </c>
      <c r="F17" s="32">
        <f t="shared" si="1"/>
        <v>66.696081000000007</v>
      </c>
    </row>
    <row r="18" spans="1:6" x14ac:dyDescent="0.25">
      <c r="A18" s="27">
        <v>1960</v>
      </c>
      <c r="B18" s="22">
        <v>2162877</v>
      </c>
      <c r="C18" s="22">
        <f t="shared" si="4"/>
        <v>68858958</v>
      </c>
      <c r="D18" s="35">
        <f t="shared" si="3"/>
        <v>688589</v>
      </c>
      <c r="E18" s="22">
        <f t="shared" si="2"/>
        <v>68170369</v>
      </c>
      <c r="F18" s="36">
        <f t="shared" si="1"/>
        <v>68.170368999999994</v>
      </c>
    </row>
    <row r="19" spans="1:6" x14ac:dyDescent="0.25">
      <c r="A19" s="26">
        <v>1961</v>
      </c>
      <c r="B19" s="24">
        <v>2035551</v>
      </c>
      <c r="C19" s="24">
        <f t="shared" si="4"/>
        <v>70205920</v>
      </c>
      <c r="D19" s="31">
        <f t="shared" si="3"/>
        <v>702059</v>
      </c>
      <c r="E19" s="24">
        <f t="shared" si="2"/>
        <v>69503861</v>
      </c>
      <c r="F19" s="32">
        <f t="shared" si="1"/>
        <v>69.503861000000001</v>
      </c>
    </row>
    <row r="20" spans="1:6" x14ac:dyDescent="0.25">
      <c r="A20" s="26">
        <v>1962</v>
      </c>
      <c r="B20" s="24">
        <v>2066368</v>
      </c>
      <c r="C20" s="24">
        <f t="shared" si="4"/>
        <v>71570229</v>
      </c>
      <c r="D20" s="31">
        <f t="shared" si="3"/>
        <v>715702</v>
      </c>
      <c r="E20" s="24">
        <f t="shared" si="2"/>
        <v>70854527</v>
      </c>
      <c r="F20" s="32">
        <f t="shared" si="1"/>
        <v>70.854527000000004</v>
      </c>
    </row>
    <row r="21" spans="1:6" x14ac:dyDescent="0.25">
      <c r="A21" s="26">
        <v>1963</v>
      </c>
      <c r="B21" s="24">
        <v>2231824</v>
      </c>
      <c r="C21" s="24">
        <f t="shared" si="4"/>
        <v>73086351</v>
      </c>
      <c r="D21" s="31">
        <f t="shared" si="3"/>
        <v>730863</v>
      </c>
      <c r="E21" s="24">
        <f t="shared" si="2"/>
        <v>72355488</v>
      </c>
      <c r="F21" s="32">
        <f t="shared" si="1"/>
        <v>72.355487999999994</v>
      </c>
    </row>
    <row r="22" spans="1:6" x14ac:dyDescent="0.25">
      <c r="A22" s="26">
        <v>1964</v>
      </c>
      <c r="B22" s="24">
        <v>2522893</v>
      </c>
      <c r="C22" s="24">
        <f t="shared" si="4"/>
        <v>74878381</v>
      </c>
      <c r="D22" s="31">
        <f t="shared" si="3"/>
        <v>748783</v>
      </c>
      <c r="E22" s="24">
        <f t="shared" si="2"/>
        <v>74129598</v>
      </c>
      <c r="F22" s="32">
        <f t="shared" si="1"/>
        <v>74.129598000000001</v>
      </c>
    </row>
    <row r="23" spans="1:6" x14ac:dyDescent="0.25">
      <c r="A23" s="26">
        <v>1965</v>
      </c>
      <c r="B23" s="24">
        <v>3121221</v>
      </c>
      <c r="C23" s="24">
        <f t="shared" si="4"/>
        <v>77250819</v>
      </c>
      <c r="D23" s="31">
        <f t="shared" si="3"/>
        <v>772508</v>
      </c>
      <c r="E23" s="24">
        <f t="shared" si="2"/>
        <v>76478311</v>
      </c>
      <c r="F23" s="32">
        <f t="shared" si="1"/>
        <v>76.478311000000005</v>
      </c>
    </row>
    <row r="24" spans="1:6" x14ac:dyDescent="0.25">
      <c r="A24" s="26">
        <v>1966</v>
      </c>
      <c r="B24" s="24">
        <v>3522067</v>
      </c>
      <c r="C24" s="24">
        <f t="shared" si="4"/>
        <v>80000378</v>
      </c>
      <c r="D24" s="31">
        <f t="shared" si="3"/>
        <v>800003</v>
      </c>
      <c r="E24" s="24">
        <f t="shared" si="2"/>
        <v>79200375</v>
      </c>
      <c r="F24" s="32">
        <f t="shared" si="1"/>
        <v>79.200374999999994</v>
      </c>
    </row>
    <row r="25" spans="1:6" x14ac:dyDescent="0.25">
      <c r="A25" s="26">
        <v>1967</v>
      </c>
      <c r="B25" s="24">
        <v>4086762</v>
      </c>
      <c r="C25" s="24">
        <f t="shared" si="4"/>
        <v>83287137</v>
      </c>
      <c r="D25" s="31">
        <f t="shared" si="3"/>
        <v>832871</v>
      </c>
      <c r="E25" s="24">
        <f t="shared" si="2"/>
        <v>82454266</v>
      </c>
      <c r="F25" s="32">
        <f t="shared" si="1"/>
        <v>82.454266000000004</v>
      </c>
    </row>
    <row r="26" spans="1:6" x14ac:dyDescent="0.25">
      <c r="A26" s="26">
        <v>1968</v>
      </c>
      <c r="B26" s="24">
        <v>5214500</v>
      </c>
      <c r="C26" s="24">
        <f t="shared" si="4"/>
        <v>87668766</v>
      </c>
      <c r="D26" s="31">
        <f t="shared" si="3"/>
        <v>876687</v>
      </c>
      <c r="E26" s="24">
        <f t="shared" si="2"/>
        <v>86792079</v>
      </c>
      <c r="F26" s="32">
        <f t="shared" si="1"/>
        <v>86.792079000000001</v>
      </c>
    </row>
    <row r="27" spans="1:6" x14ac:dyDescent="0.25">
      <c r="A27" s="26">
        <v>1969</v>
      </c>
      <c r="B27" s="24">
        <v>4809569</v>
      </c>
      <c r="C27" s="24">
        <f t="shared" si="4"/>
        <v>91601648</v>
      </c>
      <c r="D27" s="31">
        <f t="shared" si="3"/>
        <v>916016</v>
      </c>
      <c r="E27" s="24">
        <f t="shared" si="2"/>
        <v>90685632</v>
      </c>
      <c r="F27" s="32">
        <f t="shared" si="1"/>
        <v>90.685631999999998</v>
      </c>
    </row>
    <row r="28" spans="1:6" x14ac:dyDescent="0.25">
      <c r="A28" s="27">
        <v>1970</v>
      </c>
      <c r="B28" s="22">
        <v>4805913</v>
      </c>
      <c r="C28" s="22">
        <f t="shared" si="4"/>
        <v>95491545</v>
      </c>
      <c r="D28" s="35">
        <f t="shared" si="3"/>
        <v>954915</v>
      </c>
      <c r="E28" s="22">
        <f t="shared" si="2"/>
        <v>94536630</v>
      </c>
      <c r="F28" s="36">
        <f t="shared" si="1"/>
        <v>94.536630000000002</v>
      </c>
    </row>
    <row r="29" spans="1:6" x14ac:dyDescent="0.25">
      <c r="A29" s="26">
        <v>1971</v>
      </c>
      <c r="B29" s="24">
        <v>5011048</v>
      </c>
      <c r="C29" s="24">
        <f t="shared" si="4"/>
        <v>99547678</v>
      </c>
      <c r="D29" s="31">
        <f t="shared" si="3"/>
        <v>995476</v>
      </c>
      <c r="E29" s="24">
        <f t="shared" si="2"/>
        <v>98552202</v>
      </c>
      <c r="F29" s="32">
        <f t="shared" si="1"/>
        <v>98.552201999999994</v>
      </c>
    </row>
    <row r="30" spans="1:6" x14ac:dyDescent="0.25">
      <c r="A30" s="26">
        <v>1972</v>
      </c>
      <c r="B30" s="24">
        <v>5376199</v>
      </c>
      <c r="C30" s="24">
        <f t="shared" si="4"/>
        <v>103928401</v>
      </c>
      <c r="D30" s="31">
        <f t="shared" si="3"/>
        <v>1039284</v>
      </c>
      <c r="E30" s="24">
        <f t="shared" si="2"/>
        <v>102889117</v>
      </c>
      <c r="F30" s="32">
        <f t="shared" si="1"/>
        <v>102.889117</v>
      </c>
    </row>
    <row r="31" spans="1:6" x14ac:dyDescent="0.25">
      <c r="A31" s="26">
        <v>1973</v>
      </c>
      <c r="B31" s="24">
        <v>5711693</v>
      </c>
      <c r="C31" s="24">
        <f t="shared" si="4"/>
        <v>108600810</v>
      </c>
      <c r="D31" s="31">
        <f t="shared" si="3"/>
        <v>1086008</v>
      </c>
      <c r="E31" s="24">
        <f t="shared" si="2"/>
        <v>107514802</v>
      </c>
      <c r="F31" s="32">
        <f t="shared" si="1"/>
        <v>107.514802</v>
      </c>
    </row>
    <row r="32" spans="1:6" x14ac:dyDescent="0.25">
      <c r="A32" s="26">
        <v>1974</v>
      </c>
      <c r="B32" s="24">
        <v>6570608</v>
      </c>
      <c r="C32" s="24">
        <f t="shared" si="4"/>
        <v>114085410</v>
      </c>
      <c r="D32" s="31">
        <f t="shared" si="3"/>
        <v>1140854</v>
      </c>
      <c r="E32" s="24">
        <f t="shared" si="2"/>
        <v>112944556</v>
      </c>
      <c r="F32" s="32">
        <f t="shared" si="1"/>
        <v>112.94455600000001</v>
      </c>
    </row>
    <row r="33" spans="1:6" x14ac:dyDescent="0.25">
      <c r="A33" s="26">
        <v>1975</v>
      </c>
      <c r="B33" s="24">
        <v>5327844</v>
      </c>
      <c r="C33" s="24">
        <f t="shared" si="4"/>
        <v>118272400</v>
      </c>
      <c r="D33" s="31">
        <f t="shared" si="3"/>
        <v>1182724</v>
      </c>
      <c r="E33" s="24">
        <f t="shared" si="2"/>
        <v>117089676</v>
      </c>
      <c r="F33" s="32">
        <f t="shared" si="1"/>
        <v>117.089676</v>
      </c>
    </row>
    <row r="34" spans="1:6" x14ac:dyDescent="0.25">
      <c r="A34" s="26">
        <v>1976</v>
      </c>
      <c r="B34" s="24">
        <v>5735664</v>
      </c>
      <c r="C34" s="24">
        <f t="shared" si="4"/>
        <v>122825340</v>
      </c>
      <c r="D34" s="31">
        <f t="shared" si="3"/>
        <v>1228253</v>
      </c>
      <c r="E34" s="24">
        <f t="shared" si="2"/>
        <v>121597087</v>
      </c>
      <c r="F34" s="32">
        <f t="shared" si="1"/>
        <v>121.597087</v>
      </c>
    </row>
    <row r="35" spans="1:6" x14ac:dyDescent="0.25">
      <c r="A35" s="26">
        <v>1977</v>
      </c>
      <c r="B35" s="24">
        <v>5097211</v>
      </c>
      <c r="C35" s="24">
        <f t="shared" si="4"/>
        <v>126694298</v>
      </c>
      <c r="D35" s="31">
        <f t="shared" si="3"/>
        <v>1266942</v>
      </c>
      <c r="E35" s="24">
        <f t="shared" si="2"/>
        <v>125427356</v>
      </c>
      <c r="F35" s="32">
        <f t="shared" si="1"/>
        <v>125.427356</v>
      </c>
    </row>
    <row r="36" spans="1:6" x14ac:dyDescent="0.25">
      <c r="A36" s="26">
        <v>1978</v>
      </c>
      <c r="B36" s="24">
        <v>5416518</v>
      </c>
      <c r="C36" s="24">
        <f t="shared" si="4"/>
        <v>130843874</v>
      </c>
      <c r="D36" s="31">
        <f t="shared" si="3"/>
        <v>1308438</v>
      </c>
      <c r="E36" s="24">
        <f t="shared" si="2"/>
        <v>129535436</v>
      </c>
      <c r="F36" s="32">
        <f t="shared" si="1"/>
        <v>129.535436</v>
      </c>
    </row>
    <row r="37" spans="1:6" x14ac:dyDescent="0.25">
      <c r="A37" s="26">
        <v>1979</v>
      </c>
      <c r="B37" s="24">
        <v>5724343</v>
      </c>
      <c r="C37" s="24">
        <f t="shared" si="4"/>
        <v>135259779</v>
      </c>
      <c r="D37" s="31">
        <f t="shared" si="3"/>
        <v>1352597</v>
      </c>
      <c r="E37" s="24">
        <f t="shared" si="2"/>
        <v>133907182</v>
      </c>
      <c r="F37" s="32">
        <f t="shared" si="1"/>
        <v>133.90718200000001</v>
      </c>
    </row>
    <row r="38" spans="1:6" x14ac:dyDescent="0.25">
      <c r="A38" s="27">
        <v>1980</v>
      </c>
      <c r="B38" s="22">
        <v>5792726</v>
      </c>
      <c r="C38" s="22">
        <f t="shared" si="4"/>
        <v>139699908</v>
      </c>
      <c r="D38" s="35">
        <f t="shared" si="3"/>
        <v>1396999</v>
      </c>
      <c r="E38" s="22">
        <f t="shared" si="2"/>
        <v>138302909</v>
      </c>
      <c r="F38" s="36">
        <f t="shared" si="1"/>
        <v>138.302909</v>
      </c>
    </row>
    <row r="39" spans="1:6" x14ac:dyDescent="0.25">
      <c r="A39" s="26">
        <v>1981</v>
      </c>
      <c r="B39" s="24">
        <v>5581168</v>
      </c>
      <c r="C39" s="24">
        <f t="shared" si="4"/>
        <v>143884077</v>
      </c>
      <c r="D39" s="31">
        <f t="shared" si="3"/>
        <v>1438840</v>
      </c>
      <c r="E39" s="24">
        <f t="shared" si="2"/>
        <v>142445237</v>
      </c>
      <c r="F39" s="32">
        <f t="shared" si="1"/>
        <v>142.44523699999999</v>
      </c>
    </row>
    <row r="40" spans="1:6" x14ac:dyDescent="0.25">
      <c r="A40" s="26">
        <v>1982</v>
      </c>
      <c r="B40" s="24">
        <v>4956135</v>
      </c>
      <c r="C40" s="24">
        <f t="shared" si="4"/>
        <v>147401372</v>
      </c>
      <c r="D40" s="31">
        <f t="shared" si="3"/>
        <v>1474013</v>
      </c>
      <c r="E40" s="24">
        <f t="shared" si="2"/>
        <v>145927359</v>
      </c>
      <c r="F40" s="32">
        <f t="shared" si="1"/>
        <v>145.927359</v>
      </c>
    </row>
    <row r="41" spans="1:6" x14ac:dyDescent="0.25">
      <c r="A41" s="26">
        <v>1983</v>
      </c>
      <c r="B41" s="24">
        <v>4054373</v>
      </c>
      <c r="C41" s="24">
        <f t="shared" si="4"/>
        <v>149981732</v>
      </c>
      <c r="D41" s="31">
        <f t="shared" si="3"/>
        <v>1499817</v>
      </c>
      <c r="E41" s="24">
        <f t="shared" si="2"/>
        <v>148481915</v>
      </c>
      <c r="F41" s="32">
        <f t="shared" si="1"/>
        <v>148.48191499999999</v>
      </c>
    </row>
    <row r="42" spans="1:6" x14ac:dyDescent="0.25">
      <c r="A42" s="26">
        <v>1984</v>
      </c>
      <c r="B42" s="24">
        <v>4410604</v>
      </c>
      <c r="C42" s="24">
        <f t="shared" si="4"/>
        <v>152892519</v>
      </c>
      <c r="D42" s="31">
        <f t="shared" si="3"/>
        <v>1528925</v>
      </c>
      <c r="E42" s="24">
        <f t="shared" si="2"/>
        <v>151363594</v>
      </c>
      <c r="F42" s="32">
        <f t="shared" si="1"/>
        <v>151.36359400000001</v>
      </c>
    </row>
    <row r="43" spans="1:6" x14ac:dyDescent="0.25">
      <c r="A43" s="26">
        <v>1985</v>
      </c>
      <c r="B43" s="24">
        <v>3974269</v>
      </c>
      <c r="C43" s="24">
        <f t="shared" si="4"/>
        <v>155337863</v>
      </c>
      <c r="D43" s="31">
        <f t="shared" si="3"/>
        <v>1553378</v>
      </c>
      <c r="E43" s="24">
        <f t="shared" si="2"/>
        <v>153784485</v>
      </c>
      <c r="F43" s="32">
        <f t="shared" si="1"/>
        <v>153.78448499999999</v>
      </c>
    </row>
    <row r="44" spans="1:6" x14ac:dyDescent="0.25">
      <c r="A44" s="26">
        <v>1986</v>
      </c>
      <c r="B44" s="24">
        <v>3040934</v>
      </c>
      <c r="C44" s="24">
        <f t="shared" si="4"/>
        <v>156825419</v>
      </c>
      <c r="D44" s="31">
        <f t="shared" si="3"/>
        <v>1568254</v>
      </c>
      <c r="E44" s="24">
        <f t="shared" si="2"/>
        <v>155257165</v>
      </c>
      <c r="F44" s="32">
        <f t="shared" si="1"/>
        <v>155.25716499999999</v>
      </c>
    </row>
    <row r="45" spans="1:6" x14ac:dyDescent="0.25">
      <c r="A45" s="26">
        <v>1987</v>
      </c>
      <c r="B45" s="24">
        <v>3559663</v>
      </c>
      <c r="C45" s="24">
        <f t="shared" si="4"/>
        <v>158816828</v>
      </c>
      <c r="D45" s="31">
        <f t="shared" si="3"/>
        <v>1588168</v>
      </c>
      <c r="E45" s="24">
        <f t="shared" si="2"/>
        <v>157228660</v>
      </c>
      <c r="F45" s="32">
        <f t="shared" si="1"/>
        <v>157.22865999999999</v>
      </c>
    </row>
    <row r="46" spans="1:6" x14ac:dyDescent="0.25">
      <c r="A46" s="26">
        <v>1988</v>
      </c>
      <c r="B46" s="24">
        <v>3963877</v>
      </c>
      <c r="C46" s="24">
        <f t="shared" si="4"/>
        <v>161192537</v>
      </c>
      <c r="D46" s="31">
        <f t="shared" si="3"/>
        <v>1611925</v>
      </c>
      <c r="E46" s="24">
        <f t="shared" si="2"/>
        <v>159580612</v>
      </c>
      <c r="F46" s="32">
        <f t="shared" si="1"/>
        <v>159.580612</v>
      </c>
    </row>
    <row r="47" spans="1:6" x14ac:dyDescent="0.25">
      <c r="A47" s="26">
        <v>1989</v>
      </c>
      <c r="B47" s="24">
        <v>4418393</v>
      </c>
      <c r="C47" s="24">
        <f t="shared" si="4"/>
        <v>163999005</v>
      </c>
      <c r="D47" s="31">
        <f t="shared" si="3"/>
        <v>1639990</v>
      </c>
      <c r="E47" s="24">
        <f t="shared" si="2"/>
        <v>162359015</v>
      </c>
      <c r="F47" s="32">
        <f t="shared" si="1"/>
        <v>162.359015</v>
      </c>
    </row>
    <row r="48" spans="1:6" x14ac:dyDescent="0.25">
      <c r="A48" s="27">
        <v>1990</v>
      </c>
      <c r="B48" s="22">
        <v>3959968</v>
      </c>
      <c r="C48" s="22">
        <f t="shared" si="4"/>
        <v>166318983</v>
      </c>
      <c r="D48" s="35">
        <f t="shared" si="3"/>
        <v>1663189</v>
      </c>
      <c r="E48" s="22">
        <f t="shared" si="2"/>
        <v>164655794</v>
      </c>
      <c r="F48" s="36">
        <f t="shared" si="1"/>
        <v>164.65579399999999</v>
      </c>
    </row>
    <row r="49" spans="1:6" x14ac:dyDescent="0.25">
      <c r="A49" s="26">
        <v>1991</v>
      </c>
      <c r="B49" s="24">
        <v>3563106</v>
      </c>
      <c r="C49" s="24">
        <f t="shared" si="4"/>
        <v>168218900</v>
      </c>
      <c r="D49" s="31">
        <f t="shared" si="3"/>
        <v>1682189</v>
      </c>
      <c r="E49" s="24">
        <f t="shared" si="2"/>
        <v>166536711</v>
      </c>
      <c r="F49" s="32">
        <f t="shared" si="1"/>
        <v>166.536711</v>
      </c>
    </row>
    <row r="50" spans="1:6" x14ac:dyDescent="0.25">
      <c r="A50" s="26">
        <v>1992</v>
      </c>
      <c r="B50" s="24">
        <v>4175836</v>
      </c>
      <c r="C50" s="24">
        <f t="shared" si="4"/>
        <v>170712547</v>
      </c>
      <c r="D50" s="31">
        <f t="shared" si="3"/>
        <v>1707125</v>
      </c>
      <c r="E50" s="24">
        <f t="shared" si="2"/>
        <v>169005422</v>
      </c>
      <c r="F50" s="32">
        <f t="shared" si="1"/>
        <v>169.00542200000001</v>
      </c>
    </row>
    <row r="51" spans="1:6" x14ac:dyDescent="0.25">
      <c r="A51" s="26">
        <v>1993</v>
      </c>
      <c r="B51" s="24">
        <v>5055637</v>
      </c>
      <c r="C51" s="24">
        <f t="shared" si="4"/>
        <v>174061059</v>
      </c>
      <c r="D51" s="31">
        <f t="shared" si="3"/>
        <v>1740610</v>
      </c>
      <c r="E51" s="24">
        <f t="shared" si="2"/>
        <v>172320449</v>
      </c>
      <c r="F51" s="32">
        <f t="shared" si="1"/>
        <v>172.320449</v>
      </c>
    </row>
    <row r="52" spans="1:6" x14ac:dyDescent="0.25">
      <c r="A52" s="26">
        <v>1994</v>
      </c>
      <c r="B52" s="24">
        <v>5173217</v>
      </c>
      <c r="C52" s="24">
        <f t="shared" si="4"/>
        <v>177493666</v>
      </c>
      <c r="D52" s="31">
        <f t="shared" si="3"/>
        <v>1774936</v>
      </c>
      <c r="E52" s="24">
        <f t="shared" si="2"/>
        <v>175718730</v>
      </c>
      <c r="F52" s="32">
        <f t="shared" si="1"/>
        <v>175.71872999999999</v>
      </c>
    </row>
    <row r="53" spans="1:6" x14ac:dyDescent="0.25">
      <c r="A53" s="26">
        <v>1995</v>
      </c>
      <c r="B53" s="24">
        <v>4316342</v>
      </c>
      <c r="C53" s="24">
        <f t="shared" si="4"/>
        <v>180035072</v>
      </c>
      <c r="D53" s="31">
        <f t="shared" si="3"/>
        <v>1800350</v>
      </c>
      <c r="E53" s="24">
        <f t="shared" si="2"/>
        <v>178234722</v>
      </c>
      <c r="F53" s="32">
        <f t="shared" si="1"/>
        <v>178.234722</v>
      </c>
    </row>
    <row r="54" spans="1:6" x14ac:dyDescent="0.25">
      <c r="A54" s="26">
        <v>1996</v>
      </c>
      <c r="B54" s="24">
        <v>3854439</v>
      </c>
      <c r="C54" s="24">
        <f t="shared" si="4"/>
        <v>182089161</v>
      </c>
      <c r="D54" s="31">
        <f t="shared" si="3"/>
        <v>1820891</v>
      </c>
      <c r="E54" s="24">
        <f t="shared" si="2"/>
        <v>180268270</v>
      </c>
      <c r="F54" s="32">
        <f t="shared" si="1"/>
        <v>180.26827</v>
      </c>
    </row>
    <row r="55" spans="1:6" x14ac:dyDescent="0.25">
      <c r="A55" s="26">
        <v>1997</v>
      </c>
      <c r="B55" s="24">
        <v>3593504</v>
      </c>
      <c r="C55" s="24">
        <f t="shared" si="4"/>
        <v>183861774</v>
      </c>
      <c r="D55" s="31">
        <f t="shared" si="3"/>
        <v>1838617</v>
      </c>
      <c r="E55" s="24">
        <f t="shared" si="2"/>
        <v>182023157</v>
      </c>
      <c r="F55" s="32">
        <f t="shared" si="1"/>
        <v>182.023157</v>
      </c>
    </row>
    <row r="56" spans="1:6" x14ac:dyDescent="0.25">
      <c r="A56" s="26">
        <v>1998</v>
      </c>
      <c r="B56" s="24">
        <v>3713590</v>
      </c>
      <c r="C56" s="24">
        <f t="shared" si="4"/>
        <v>185736747</v>
      </c>
      <c r="D56" s="31">
        <f t="shared" si="3"/>
        <v>1857367</v>
      </c>
      <c r="E56" s="24">
        <f t="shared" si="2"/>
        <v>183879380</v>
      </c>
      <c r="F56" s="32">
        <f t="shared" si="1"/>
        <v>183.87938</v>
      </c>
    </row>
    <row r="57" spans="1:6" x14ac:dyDescent="0.25">
      <c r="A57" s="26">
        <v>1999</v>
      </c>
      <c r="B57" s="24">
        <v>4047747</v>
      </c>
      <c r="C57" s="24">
        <f t="shared" si="4"/>
        <v>187927127</v>
      </c>
      <c r="D57" s="31">
        <f t="shared" si="3"/>
        <v>1879271</v>
      </c>
      <c r="E57" s="24">
        <f t="shared" si="2"/>
        <v>186047856</v>
      </c>
      <c r="F57" s="32">
        <f t="shared" si="1"/>
        <v>186.047856</v>
      </c>
    </row>
    <row r="58" spans="1:6" x14ac:dyDescent="0.25">
      <c r="A58" s="27">
        <v>2000</v>
      </c>
      <c r="B58" s="22">
        <v>3793541</v>
      </c>
      <c r="C58" s="22">
        <f t="shared" si="4"/>
        <v>189841397</v>
      </c>
      <c r="D58" s="35">
        <f t="shared" si="3"/>
        <v>1898413</v>
      </c>
      <c r="E58" s="22">
        <f t="shared" si="2"/>
        <v>187942984</v>
      </c>
      <c r="F58" s="36">
        <f t="shared" si="1"/>
        <v>187.942984</v>
      </c>
    </row>
    <row r="59" spans="1:6" x14ac:dyDescent="0.25">
      <c r="A59" s="26">
        <v>2001</v>
      </c>
      <c r="B59" s="24">
        <v>2932655</v>
      </c>
      <c r="C59" s="24">
        <f t="shared" si="4"/>
        <v>190875639</v>
      </c>
      <c r="D59" s="31">
        <f t="shared" si="3"/>
        <v>1908756</v>
      </c>
      <c r="E59" s="24">
        <f t="shared" si="2"/>
        <v>188966883</v>
      </c>
      <c r="F59" s="32">
        <f t="shared" si="1"/>
        <v>188.966883</v>
      </c>
    </row>
    <row r="60" spans="1:6" x14ac:dyDescent="0.25">
      <c r="A60" s="26">
        <v>2002</v>
      </c>
      <c r="B60" s="24">
        <v>3366895</v>
      </c>
      <c r="C60" s="24">
        <f t="shared" si="4"/>
        <v>192333778</v>
      </c>
      <c r="D60" s="31">
        <f t="shared" si="3"/>
        <v>1923337</v>
      </c>
      <c r="E60" s="24">
        <f t="shared" si="2"/>
        <v>190410441</v>
      </c>
      <c r="F60" s="32">
        <f t="shared" si="1"/>
        <v>190.41044099999999</v>
      </c>
    </row>
    <row r="61" spans="1:6" x14ac:dyDescent="0.25">
      <c r="A61" s="26">
        <v>2003</v>
      </c>
      <c r="B61" s="24">
        <v>3308404</v>
      </c>
      <c r="C61" s="24">
        <f t="shared" si="4"/>
        <v>193718845</v>
      </c>
      <c r="D61" s="31">
        <f t="shared" si="3"/>
        <v>1937188</v>
      </c>
      <c r="E61" s="24">
        <f t="shared" si="2"/>
        <v>191781657</v>
      </c>
      <c r="F61" s="32">
        <f t="shared" si="1"/>
        <v>191.781657</v>
      </c>
    </row>
    <row r="62" spans="1:6" x14ac:dyDescent="0.25">
      <c r="A62" s="26">
        <v>2004</v>
      </c>
      <c r="B62" s="24">
        <v>3099025</v>
      </c>
      <c r="C62" s="24">
        <f t="shared" si="4"/>
        <v>194880682</v>
      </c>
      <c r="D62" s="31">
        <f t="shared" si="3"/>
        <v>1948806</v>
      </c>
      <c r="E62" s="24">
        <f t="shared" si="2"/>
        <v>192931876</v>
      </c>
      <c r="F62" s="32">
        <f t="shared" si="1"/>
        <v>192.93187599999999</v>
      </c>
    </row>
    <row r="63" spans="1:6" x14ac:dyDescent="0.25">
      <c r="A63" s="26">
        <v>2005</v>
      </c>
      <c r="B63" s="24">
        <v>3241494</v>
      </c>
      <c r="C63" s="24">
        <f t="shared" si="4"/>
        <v>196173370</v>
      </c>
      <c r="D63" s="31">
        <f t="shared" si="3"/>
        <v>1961733</v>
      </c>
      <c r="E63" s="24">
        <f t="shared" si="2"/>
        <v>194211637</v>
      </c>
      <c r="F63" s="32">
        <f t="shared" si="1"/>
        <v>194.211637</v>
      </c>
    </row>
    <row r="64" spans="1:6" x14ac:dyDescent="0.25">
      <c r="A64" s="26">
        <v>2006</v>
      </c>
      <c r="B64" s="24">
        <v>3653324</v>
      </c>
      <c r="C64" s="24">
        <f t="shared" si="4"/>
        <v>197864961</v>
      </c>
      <c r="D64" s="31">
        <f t="shared" si="3"/>
        <v>1978649</v>
      </c>
      <c r="E64" s="24">
        <f t="shared" si="2"/>
        <v>195886312</v>
      </c>
      <c r="F64" s="32">
        <f t="shared" si="1"/>
        <v>195.886312</v>
      </c>
    </row>
    <row r="65" spans="1:6" x14ac:dyDescent="0.25">
      <c r="A65" s="26">
        <v>2007</v>
      </c>
      <c r="B65" s="24">
        <v>3922613</v>
      </c>
      <c r="C65" s="24">
        <f t="shared" si="4"/>
        <v>199808925</v>
      </c>
      <c r="D65" s="31">
        <f t="shared" si="3"/>
        <v>1998089</v>
      </c>
      <c r="E65" s="24">
        <f t="shared" si="2"/>
        <v>197810836</v>
      </c>
      <c r="F65" s="32">
        <f t="shared" si="1"/>
        <v>197.81083599999999</v>
      </c>
    </row>
    <row r="66" spans="1:6" x14ac:dyDescent="0.25">
      <c r="A66" s="26">
        <v>2008</v>
      </c>
      <c r="B66" s="24">
        <v>4498944</v>
      </c>
      <c r="C66" s="24">
        <f t="shared" si="4"/>
        <v>202309780</v>
      </c>
      <c r="D66" s="31">
        <f t="shared" si="3"/>
        <v>2023097</v>
      </c>
      <c r="E66" s="24">
        <f t="shared" si="2"/>
        <v>200286683</v>
      </c>
      <c r="F66" s="32">
        <f t="shared" si="1"/>
        <v>200.28668300000001</v>
      </c>
    </row>
    <row r="67" spans="1:6" x14ac:dyDescent="0.25">
      <c r="A67" s="26">
        <v>2009</v>
      </c>
      <c r="B67" s="24">
        <v>5555818</v>
      </c>
      <c r="C67" s="24">
        <f t="shared" si="4"/>
        <v>205842501</v>
      </c>
      <c r="D67" s="31">
        <f t="shared" si="3"/>
        <v>2058425</v>
      </c>
      <c r="E67" s="24">
        <f t="shared" si="2"/>
        <v>203784076</v>
      </c>
      <c r="F67" s="32">
        <f t="shared" si="1"/>
        <v>203.784076</v>
      </c>
    </row>
    <row r="68" spans="1:6" x14ac:dyDescent="0.25">
      <c r="A68" s="27">
        <v>2010</v>
      </c>
      <c r="B68" s="22">
        <v>5459240</v>
      </c>
      <c r="C68" s="22">
        <f t="shared" si="4"/>
        <v>209243316</v>
      </c>
      <c r="D68" s="35">
        <f t="shared" si="3"/>
        <v>2092433</v>
      </c>
      <c r="E68" s="22">
        <f t="shared" ref="E68:E75" si="5">C68-D68</f>
        <v>207150883</v>
      </c>
      <c r="F68" s="36">
        <f t="shared" ref="F68:F75" si="6">E68/1000000</f>
        <v>207.15088299999999</v>
      </c>
    </row>
    <row r="69" spans="1:6" x14ac:dyDescent="0.25">
      <c r="A69" s="26">
        <v>2011</v>
      </c>
      <c r="B69" s="24">
        <v>6541886</v>
      </c>
      <c r="C69" s="24">
        <f t="shared" ref="C69:C75" si="7">B69+E68</f>
        <v>213692769</v>
      </c>
      <c r="D69" s="31">
        <f t="shared" ref="D69:D75" si="8">ROUNDDOWN(C69*$A$1,0)</f>
        <v>2136927</v>
      </c>
      <c r="E69" s="24">
        <f t="shared" si="5"/>
        <v>211555842</v>
      </c>
      <c r="F69" s="32">
        <f t="shared" si="6"/>
        <v>211.55584200000001</v>
      </c>
    </row>
    <row r="70" spans="1:6" x14ac:dyDescent="0.25">
      <c r="A70" s="26">
        <v>2012</v>
      </c>
      <c r="B70" s="24">
        <v>8578610</v>
      </c>
      <c r="C70" s="24">
        <f t="shared" si="7"/>
        <v>220134452</v>
      </c>
      <c r="D70" s="31">
        <f t="shared" si="8"/>
        <v>2201344</v>
      </c>
      <c r="E70" s="24">
        <f t="shared" si="5"/>
        <v>217933108</v>
      </c>
      <c r="F70" s="32">
        <f t="shared" si="6"/>
        <v>217.933108</v>
      </c>
    </row>
    <row r="71" spans="1:6" x14ac:dyDescent="0.25">
      <c r="A71" s="26">
        <v>2013</v>
      </c>
      <c r="B71" s="24">
        <v>10844792</v>
      </c>
      <c r="C71" s="24">
        <f t="shared" si="7"/>
        <v>228777900</v>
      </c>
      <c r="D71" s="31">
        <f t="shared" si="8"/>
        <v>2287779</v>
      </c>
      <c r="E71" s="24">
        <f t="shared" si="5"/>
        <v>226490121</v>
      </c>
      <c r="F71" s="32">
        <f t="shared" si="6"/>
        <v>226.49012099999999</v>
      </c>
    </row>
    <row r="72" spans="1:6" x14ac:dyDescent="0.25">
      <c r="A72" s="26">
        <v>2014</v>
      </c>
      <c r="B72" s="24">
        <v>9050626</v>
      </c>
      <c r="C72" s="24">
        <f t="shared" si="7"/>
        <v>235540747</v>
      </c>
      <c r="D72" s="31">
        <f t="shared" si="8"/>
        <v>2355407</v>
      </c>
      <c r="E72" s="24">
        <f t="shared" si="5"/>
        <v>233185340</v>
      </c>
      <c r="F72" s="32">
        <f t="shared" si="6"/>
        <v>233.18534</v>
      </c>
    </row>
    <row r="73" spans="1:6" x14ac:dyDescent="0.25">
      <c r="A73" s="26">
        <v>2015</v>
      </c>
      <c r="B73" s="24">
        <v>9358661</v>
      </c>
      <c r="C73" s="24">
        <f t="shared" si="7"/>
        <v>242544001</v>
      </c>
      <c r="D73" s="31">
        <f t="shared" si="8"/>
        <v>2425440</v>
      </c>
      <c r="E73" s="24">
        <f t="shared" si="5"/>
        <v>240118561</v>
      </c>
      <c r="F73" s="32">
        <f t="shared" si="6"/>
        <v>240.118561</v>
      </c>
    </row>
    <row r="74" spans="1:6" x14ac:dyDescent="0.25">
      <c r="A74" s="26">
        <v>2016</v>
      </c>
      <c r="B74" s="24">
        <v>11497441</v>
      </c>
      <c r="C74" s="24">
        <f t="shared" si="7"/>
        <v>251616002</v>
      </c>
      <c r="D74" s="31">
        <f t="shared" si="8"/>
        <v>2516160</v>
      </c>
      <c r="E74" s="24">
        <f t="shared" si="5"/>
        <v>249099842</v>
      </c>
      <c r="F74" s="32">
        <f t="shared" si="6"/>
        <v>249.099842</v>
      </c>
    </row>
    <row r="75" spans="1:6" x14ac:dyDescent="0.25">
      <c r="A75" s="27">
        <v>2017</v>
      </c>
      <c r="B75" s="22">
        <v>8327792</v>
      </c>
      <c r="C75" s="22">
        <f t="shared" si="7"/>
        <v>257427634</v>
      </c>
      <c r="D75" s="35">
        <f t="shared" si="8"/>
        <v>2574276</v>
      </c>
      <c r="E75" s="22">
        <f t="shared" si="5"/>
        <v>254853358</v>
      </c>
      <c r="F75" s="36">
        <f t="shared" si="6"/>
        <v>254.85335799999999</v>
      </c>
    </row>
  </sheetData>
  <mergeCells count="1">
    <mergeCell ref="J11:L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BA9B0-BEBE-450D-99A4-3A6C41489316}">
  <dimension ref="A1:A14"/>
  <sheetViews>
    <sheetView workbookViewId="0">
      <selection activeCell="F12" sqref="F12"/>
    </sheetView>
  </sheetViews>
  <sheetFormatPr defaultRowHeight="15" x14ac:dyDescent="0.25"/>
  <sheetData>
    <row r="1" spans="1:1" x14ac:dyDescent="0.25">
      <c r="A1" t="s">
        <v>27</v>
      </c>
    </row>
    <row r="3" spans="1:1" x14ac:dyDescent="0.25">
      <c r="A3" s="46" t="s">
        <v>28</v>
      </c>
    </row>
    <row r="4" spans="1:1" x14ac:dyDescent="0.25">
      <c r="A4" t="s">
        <v>29</v>
      </c>
    </row>
    <row r="6" spans="1:1" x14ac:dyDescent="0.25">
      <c r="A6" t="s">
        <v>30</v>
      </c>
    </row>
    <row r="8" spans="1:1" x14ac:dyDescent="0.25">
      <c r="A8" t="s">
        <v>31</v>
      </c>
    </row>
    <row r="10" spans="1:1" x14ac:dyDescent="0.25">
      <c r="A10" t="s">
        <v>33</v>
      </c>
    </row>
    <row r="12" spans="1:1" x14ac:dyDescent="0.25">
      <c r="A12" t="s">
        <v>34</v>
      </c>
    </row>
    <row r="14" spans="1:1" x14ac:dyDescent="0.25">
      <c r="A1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Loss Rate</vt:lpstr>
      <vt:lpstr>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</dc:creator>
  <cp:lastModifiedBy>Shep</cp:lastModifiedBy>
  <dcterms:created xsi:type="dcterms:W3CDTF">2019-10-22T19:47:51Z</dcterms:created>
  <dcterms:modified xsi:type="dcterms:W3CDTF">2019-10-23T22:19:39Z</dcterms:modified>
</cp:coreProperties>
</file>